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Math, Science, and Engineering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Course'!$A$1:$H$161</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61" i="1" l="1"/>
  <c r="D161" i="1"/>
  <c r="C161" i="1"/>
  <c r="F155" i="1"/>
  <c r="G155" i="1" s="1"/>
  <c r="D155" i="1"/>
  <c r="C155" i="1"/>
  <c r="F149" i="1"/>
  <c r="D149" i="1"/>
  <c r="C149" i="1"/>
  <c r="F143" i="1"/>
  <c r="D143" i="1"/>
  <c r="E143" i="1" s="1"/>
  <c r="C143" i="1"/>
  <c r="F137" i="1"/>
  <c r="D137" i="1"/>
  <c r="C137" i="1"/>
  <c r="F131" i="1"/>
  <c r="D131" i="1"/>
  <c r="E131" i="1" s="1"/>
  <c r="C131" i="1"/>
  <c r="G131" i="1" s="1"/>
  <c r="F125" i="1"/>
  <c r="D125" i="1"/>
  <c r="E125" i="1" s="1"/>
  <c r="C125" i="1"/>
  <c r="F119" i="1"/>
  <c r="G119" i="1" s="1"/>
  <c r="D119" i="1"/>
  <c r="E119" i="1" s="1"/>
  <c r="C119" i="1"/>
  <c r="F113" i="1"/>
  <c r="D113" i="1"/>
  <c r="E113" i="1" s="1"/>
  <c r="C113" i="1"/>
  <c r="F107" i="1"/>
  <c r="G107" i="1" s="1"/>
  <c r="D107" i="1"/>
  <c r="E107" i="1" s="1"/>
  <c r="C107" i="1"/>
  <c r="F101" i="1"/>
  <c r="G101" i="1" s="1"/>
  <c r="D101" i="1"/>
  <c r="C101" i="1"/>
  <c r="F95" i="1"/>
  <c r="G95" i="1" s="1"/>
  <c r="D95" i="1"/>
  <c r="E95" i="1" s="1"/>
  <c r="C95" i="1"/>
  <c r="F89" i="1"/>
  <c r="D89" i="1"/>
  <c r="C89" i="1"/>
  <c r="F83" i="1"/>
  <c r="G83" i="1" s="1"/>
  <c r="D83" i="1"/>
  <c r="E83" i="1" s="1"/>
  <c r="C83" i="1"/>
  <c r="F77" i="1"/>
  <c r="D77" i="1"/>
  <c r="C77" i="1"/>
  <c r="F71" i="1"/>
  <c r="D71" i="1"/>
  <c r="C71" i="1"/>
  <c r="F65" i="1"/>
  <c r="D65" i="1"/>
  <c r="C65" i="1"/>
  <c r="F59" i="1"/>
  <c r="D59" i="1"/>
  <c r="C59" i="1"/>
  <c r="E59" i="1" s="1"/>
  <c r="G89" i="1" l="1"/>
  <c r="G137" i="1"/>
  <c r="G71" i="1"/>
  <c r="G77" i="1"/>
  <c r="E65" i="1"/>
  <c r="E71" i="1"/>
  <c r="E137" i="1"/>
  <c r="G65" i="1"/>
  <c r="G125" i="1"/>
  <c r="G149" i="1"/>
  <c r="E149" i="1"/>
  <c r="E161" i="1"/>
  <c r="G161" i="1"/>
  <c r="E155" i="1"/>
  <c r="G143" i="1"/>
  <c r="G113" i="1"/>
  <c r="E101" i="1"/>
  <c r="E89" i="1"/>
  <c r="E77" i="1"/>
  <c r="G59" i="1"/>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53" i="1" l="1"/>
  <c r="D53" i="1"/>
  <c r="C53" i="1"/>
  <c r="F47" i="1"/>
  <c r="D47" i="1"/>
  <c r="C47" i="1"/>
  <c r="F41" i="1"/>
  <c r="D41" i="1"/>
  <c r="C41" i="1"/>
  <c r="F35" i="1"/>
  <c r="D35" i="1"/>
  <c r="C35" i="1"/>
  <c r="F29" i="1"/>
  <c r="D29" i="1"/>
  <c r="C29" i="1"/>
  <c r="F23" i="1"/>
  <c r="G23" i="1" s="1"/>
  <c r="D23" i="1"/>
  <c r="C23" i="1"/>
  <c r="F17" i="1"/>
  <c r="D17" i="1"/>
  <c r="C17" i="1"/>
  <c r="G17" i="1" s="1"/>
  <c r="F77" i="3"/>
  <c r="D77" i="3"/>
  <c r="C77" i="3"/>
  <c r="F71" i="3"/>
  <c r="D71" i="3"/>
  <c r="C71" i="3"/>
  <c r="F65" i="3"/>
  <c r="D65" i="3"/>
  <c r="C65" i="3"/>
  <c r="F59" i="3"/>
  <c r="D59" i="3"/>
  <c r="E59" i="3" s="1"/>
  <c r="C59" i="3"/>
  <c r="F53" i="3"/>
  <c r="D53" i="3"/>
  <c r="C53" i="3"/>
  <c r="F47" i="3"/>
  <c r="D47" i="3"/>
  <c r="C47" i="3"/>
  <c r="F41" i="3"/>
  <c r="G41" i="3" s="1"/>
  <c r="D41" i="3"/>
  <c r="E41" i="3" s="1"/>
  <c r="C41" i="3"/>
  <c r="F35" i="3"/>
  <c r="D35" i="3"/>
  <c r="C35" i="3"/>
  <c r="F29" i="3"/>
  <c r="D29" i="3"/>
  <c r="C29" i="3"/>
  <c r="F22" i="3"/>
  <c r="G22" i="3" s="1"/>
  <c r="D22" i="3"/>
  <c r="C22" i="3"/>
  <c r="F16" i="3"/>
  <c r="D16" i="3"/>
  <c r="C16" i="3"/>
  <c r="F9" i="1"/>
  <c r="D9" i="1"/>
  <c r="C9" i="1"/>
  <c r="F8" i="3"/>
  <c r="F20" i="7"/>
  <c r="D20" i="7"/>
  <c r="C20" i="7"/>
  <c r="C14" i="7"/>
  <c r="D14" i="7"/>
  <c r="F14" i="7"/>
  <c r="F8" i="7"/>
  <c r="D8" i="7"/>
  <c r="E8" i="7" s="1"/>
  <c r="C8" i="7"/>
  <c r="R57" i="9"/>
  <c r="L57" i="9"/>
  <c r="M57" i="9" s="1"/>
  <c r="L51" i="9"/>
  <c r="L45" i="9"/>
  <c r="L39" i="9"/>
  <c r="L33" i="9"/>
  <c r="L27" i="9"/>
  <c r="L21" i="9"/>
  <c r="L9" i="9"/>
  <c r="I9" i="9"/>
  <c r="I15" i="9"/>
  <c r="C21" i="9"/>
  <c r="C15" i="9"/>
  <c r="C9" i="9"/>
  <c r="C33" i="9"/>
  <c r="C39" i="9"/>
  <c r="C45" i="9"/>
  <c r="C51" i="9"/>
  <c r="P57" i="9"/>
  <c r="O57" i="9"/>
  <c r="J57" i="9"/>
  <c r="K57" i="9" s="1"/>
  <c r="I57" i="9"/>
  <c r="F57" i="9"/>
  <c r="D57" i="9"/>
  <c r="C57" i="9"/>
  <c r="R45" i="9"/>
  <c r="S45" i="9" s="1"/>
  <c r="P45" i="9"/>
  <c r="Q45" i="9" s="1"/>
  <c r="O45" i="9"/>
  <c r="J45" i="9"/>
  <c r="I45" i="9"/>
  <c r="F45" i="9"/>
  <c r="D45" i="9"/>
  <c r="E45" i="9" s="1"/>
  <c r="R51" i="9"/>
  <c r="P51" i="9"/>
  <c r="O51" i="9"/>
  <c r="J51" i="9"/>
  <c r="K51" i="9" s="1"/>
  <c r="I51" i="9"/>
  <c r="F51" i="9"/>
  <c r="G51" i="9" s="1"/>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M51" i="9" l="1"/>
  <c r="G53" i="1"/>
  <c r="E41" i="1"/>
  <c r="G29" i="3"/>
  <c r="E29" i="3"/>
  <c r="E16" i="3"/>
  <c r="E29" i="1"/>
  <c r="G20" i="7"/>
  <c r="E35" i="3"/>
  <c r="G29" i="1"/>
  <c r="E47"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31" i="2" s="1"/>
  <c r="G21" i="2"/>
  <c r="G20" i="2"/>
  <c r="G24" i="2" s="1"/>
  <c r="G23" i="2"/>
  <c r="G22" i="2"/>
  <c r="E6" i="2"/>
  <c r="E5" i="2"/>
  <c r="E4" i="2"/>
  <c r="C34" i="2"/>
  <c r="C33" i="2"/>
  <c r="E26" i="2"/>
  <c r="E30" i="2"/>
  <c r="E29" i="2"/>
  <c r="E28" i="2"/>
  <c r="E27" i="2"/>
  <c r="E23" i="2"/>
  <c r="E21" i="2"/>
  <c r="E20" i="2"/>
  <c r="E22" i="2"/>
  <c r="G17" i="2"/>
  <c r="G9" i="2"/>
  <c r="G16" i="2"/>
  <c r="G15" i="2"/>
  <c r="G14" i="2"/>
  <c r="G13" i="2"/>
  <c r="G12" i="2"/>
  <c r="G11" i="2"/>
  <c r="G10" i="2"/>
  <c r="E31" i="2" l="1"/>
  <c r="K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<sst xmlns="http://schemas.openxmlformats.org/spreadsheetml/2006/main" count="1222" uniqueCount="129">
  <si>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</si>
  <si>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</si>
  <si>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</si>
  <si>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</si>
  <si>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</si>
  <si>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</si>
  <si>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</si>
  <si>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</si>
  <si>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</si>
  <si>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</si>
  <si>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</si>
  <si>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</si>
  <si>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</si>
  <si>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</si>
  <si>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</si>
  <si>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</si>
  <si>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</si>
  <si>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</si>
  <si>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</si>
  <si>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</si>
  <si>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</si>
  <si>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</si>
  <si>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</si>
  <si>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</si>
  <si>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</si>
  <si>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</si>
  <si>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</si>
  <si>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</si>
  <si>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</si>
  <si>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</si>
  <si>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</si>
  <si>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</si>
  <si>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</si>
  <si>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</si>
  <si>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</si>
  <si>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</si>
  <si>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</si>
  <si>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</si>
  <si>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</si>
  <si>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</si>
  <si>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</si>
  <si>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</si>
  <si>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</si>
  <si>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</si>
  <si>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</si>
  <si>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</si>
  <si>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</si>
  <si>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</si>
  <si>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</si>
  <si>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</si>
  <si>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</si>
  <si>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</si>
  <si>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</si>
  <si>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</si>
  <si>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</si>
  <si>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</si>
  <si>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</si>
  <si>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</si>
  <si>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</si>
  <si>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</si>
  <si>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</si>
  <si>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</si>
  <si>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</si>
  <si>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</si>
  <si>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</si>
  <si>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</si>
  <si>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</si>
  <si>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</si>
  <si>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</si>
  <si>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</si>
  <si>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</si>
  <si>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</si>
  <si>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</si>
  <si>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</si>
  <si>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</si>
  <si>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</si>
  <si>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</si>
  <si>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</si>
  <si>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</si>
  <si>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</si>
  <si>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</si>
  <si>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</si>
  <si>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</si>
  <si>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</si>
  <si>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</si>
  <si>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</si>
  <si>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</si>
  <si>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</si>
  <si>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</si>
  <si>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</si>
  <si>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</si>
  <si>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</si>
  <si>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</si>
  <si>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</si>
  <si>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</si>
  <si>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</si>
  <si>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</si>
  <si>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</si>
  <si>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Math</t>
  </si>
  <si>
    <t>Math
Success and Retention Rates by Demographics</t>
  </si>
  <si>
    <t>Math
Success and Retention Rates by Course</t>
  </si>
  <si>
    <t>Math
Success and Retention Rates by Distance Education (DE) Status</t>
  </si>
  <si>
    <t>Math
Success and Retention Rates by Distance Education Status and Race/Ethnicity</t>
  </si>
  <si>
    <t>Math
Productivity</t>
  </si>
  <si>
    <t>MATH-010 : Just-In-Time Support-Int Alg</t>
  </si>
  <si>
    <t>MATH-060 : Just-In-Time Support-Elm Stat</t>
  </si>
  <si>
    <t>MATH-075 : Int-Algebra for MATH 175</t>
  </si>
  <si>
    <t>MATH-076 : Foundations for Precalculus</t>
  </si>
  <si>
    <t>MATH-078 : Foundations - Calc For Bus</t>
  </si>
  <si>
    <t>MATH-088 : Pre-Algebra</t>
  </si>
  <si>
    <t>MATH-090 : Elementary Algebra</t>
  </si>
  <si>
    <t>MATH-096 : Foundations for Statistics</t>
  </si>
  <si>
    <t>MATH-097 : Plane Geometry</t>
  </si>
  <si>
    <t>MATH-103 : Intermediate Algebra</t>
  </si>
  <si>
    <t>MATH-106 : Int Alg-Engl Language Learner</t>
  </si>
  <si>
    <t>MATH-110 : Int Algebra Bus,Math,Sci,Engr</t>
  </si>
  <si>
    <t>MATH-120 : Quantitative Reasoning</t>
  </si>
  <si>
    <t>MATH-125 : Structure&amp;Concept Elem Math I</t>
  </si>
  <si>
    <t>MATH-160 : Elementary Statistics</t>
  </si>
  <si>
    <t>MATH-170 : Analytic Trigonometry</t>
  </si>
  <si>
    <t>MATH-175 : College Algebra</t>
  </si>
  <si>
    <t>MATH-176 : Precalculus-Functions &amp; Graphs</t>
  </si>
  <si>
    <t>MATH-178 : Calculus Bus, Soc &amp; Behav Sci</t>
  </si>
  <si>
    <t>MATH-180 : Analytic Geometry &amp; Calculus I</t>
  </si>
  <si>
    <t>MATH-245 : Discrete Mathematics</t>
  </si>
  <si>
    <t>MATH-280 : Analytic Geometry&amp;Calculus II</t>
  </si>
  <si>
    <t>MATH-281 : Multivariable Calculus</t>
  </si>
  <si>
    <t>MATH-284 : Linear Algebra</t>
  </si>
  <si>
    <t>MATH-285 : Differential Equations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</si>
</sst>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0">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2"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2" fontId="0" fillId="0" borderId="6" xfId="0" quotePrefix="1" applyNumberFormat="1" applyBorder="1" applyAlignment="1">
      <alignment horizontal="center"/>
    </xf>
    <xf numFmtId="9" fontId="0" fillId="4" borderId="1" xfId="1" quotePrefix="1" applyFon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180975</xdr:colOff>
      <xdr:row>0</xdr:row>
      <xdr:rowOff>171450</xdr:rowOff>
    </xdr:from>
    <xdr:to>
      <xdr:col>9</xdr:col>
      <xdr:colOff>123299</xdr:colOff>
      <xdr:row>6</xdr:row>
      <xdr:rowOff>47355</xdr:rowOff>
    </xdr:to>
    <xdr:pic>
      <xdr:nvPicPr>
        <xdr:cNvPr id="2" name="Picture 1"/>
        <xdr:cNvPicPr>
          <a:picLocks noChangeAspect="1"/>
        </xdr:cNvPicPr>
      </xdr:nvPicPr>
      <xdr:blipFill>
        <a:blip xmlns:r="http://schemas.openxmlformats.org/officeDocument/2006/relationships" r:embed="rId1"/>
        <a:stretch>
          <a:fillRect/>
        </a:stretch>
      </xdr:blipFill>
      <xdr:spPr>
        <a:xfrm>
          <a:off x="8229600" y="17145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4</v>
      </c>
      <c r="B1" s="23" t="s">
        <v>64</v>
      </c>
    </row>
    <row r="2" spans="1:2" ht="30" customHeight="1" x14ac:dyDescent="0.25">
      <c r="A2" s="63" t="s">
        <v>63</v>
      </c>
      <c r="B2" s="61" t="s">
        <v>71</v>
      </c>
    </row>
    <row r="3" spans="1:2" ht="45" x14ac:dyDescent="0.25">
      <c r="A3" s="61" t="s">
        <v>51</v>
      </c>
      <c r="B3" s="61" t="s">
        <v>80</v>
      </c>
    </row>
    <row r="4" spans="1:2" x14ac:dyDescent="0.25">
      <c r="A4" s="124" t="s">
        <v>85</v>
      </c>
      <c r="B4" s="125"/>
    </row>
    <row r="5" spans="1:2" ht="30" customHeight="1" x14ac:dyDescent="0.25">
      <c r="A5" s="61" t="s">
        <v>52</v>
      </c>
      <c r="B5" s="61" t="s">
        <v>72</v>
      </c>
    </row>
    <row r="6" spans="1:2" ht="45" x14ac:dyDescent="0.25">
      <c r="A6" s="61" t="s">
        <v>49</v>
      </c>
      <c r="B6" s="61" t="s">
        <v>70</v>
      </c>
    </row>
    <row r="7" spans="1:2" ht="30" customHeight="1" x14ac:dyDescent="0.25">
      <c r="A7" s="61" t="s">
        <v>53</v>
      </c>
      <c r="B7" s="61" t="s">
        <v>69</v>
      </c>
    </row>
    <row r="8" spans="1:2" ht="45" customHeight="1" x14ac:dyDescent="0.25">
      <c r="A8" s="61" t="s">
        <v>3</v>
      </c>
      <c r="B8" s="61" t="s">
        <v>68</v>
      </c>
    </row>
    <row r="9" spans="1:2" ht="60" customHeight="1" x14ac:dyDescent="0.25">
      <c r="A9" s="61" t="s">
        <v>50</v>
      </c>
      <c r="B9" s="61" t="s">
        <v>86</v>
      </c>
    </row>
    <row r="10" spans="1:2" x14ac:dyDescent="0.25">
      <c r="A10" s="124" t="s">
        <v>84</v>
      </c>
      <c r="B10" s="125"/>
    </row>
    <row r="11" spans="1:2" ht="30" customHeight="1" x14ac:dyDescent="0.25">
      <c r="A11" s="61" t="s">
        <v>45</v>
      </c>
      <c r="B11" s="61" t="s">
        <v>66</v>
      </c>
    </row>
    <row r="12" spans="1:2" ht="30" customHeight="1" x14ac:dyDescent="0.25">
      <c r="A12" s="61" t="s">
        <v>55</v>
      </c>
      <c r="B12" s="61" t="s">
        <v>65</v>
      </c>
    </row>
    <row r="13" spans="1:2" ht="30" customHeight="1" x14ac:dyDescent="0.25">
      <c r="A13" s="61" t="s">
        <v>54</v>
      </c>
      <c r="B13" s="61" t="s">
        <v>67</v>
      </c>
    </row>
    <row r="14" spans="1:2" x14ac:dyDescent="0.25">
      <c r="A14" s="124" t="s">
        <v>83</v>
      </c>
      <c r="B14" s="125"/>
    </row>
    <row r="15" spans="1:2" ht="30" customHeight="1" x14ac:dyDescent="0.25">
      <c r="A15" s="61" t="s">
        <v>33</v>
      </c>
      <c r="B15" s="61" t="s">
        <v>87</v>
      </c>
    </row>
    <row r="16" spans="1:2" ht="30" customHeight="1" x14ac:dyDescent="0.25">
      <c r="A16" s="61" t="s">
        <v>73</v>
      </c>
      <c r="B16" s="61" t="s">
        <v>74</v>
      </c>
    </row>
    <row r="17" spans="1:2" ht="60" x14ac:dyDescent="0.25">
      <c r="A17" s="61" t="s">
        <v>88</v>
      </c>
      <c r="B17" s="61" t="s">
        <v>75</v>
      </c>
    </row>
    <row r="18" spans="1:2" ht="75" x14ac:dyDescent="0.25">
      <c r="A18" s="61" t="s">
        <v>89</v>
      </c>
      <c r="B18" s="61" t="s">
        <v>76</v>
      </c>
    </row>
    <row r="19" spans="1:2" ht="30" customHeight="1" x14ac:dyDescent="0.25">
      <c r="A19" s="61" t="s">
        <v>93</v>
      </c>
      <c r="B19" s="61" t="s">
        <v>79</v>
      </c>
    </row>
    <row r="20" spans="1:2" ht="60" x14ac:dyDescent="0.25">
      <c r="A20" s="61" t="s">
        <v>35</v>
      </c>
      <c r="B20" s="61" t="s">
        <v>78</v>
      </c>
    </row>
    <row r="21" spans="1:2" ht="30" customHeight="1" x14ac:dyDescent="0.25">
      <c r="A21" s="61" t="s">
        <v>90</v>
      </c>
      <c r="B21" s="61" t="s">
        <v>77</v>
      </c>
    </row>
    <row r="22" spans="1:2" ht="45" customHeight="1" x14ac:dyDescent="0.25">
      <c r="A22" s="61" t="s">
        <v>51</v>
      </c>
      <c r="B22" s="61" t="s">
        <v>80</v>
      </c>
    </row>
    <row r="23" spans="1:2" ht="30" customHeight="1" x14ac:dyDescent="0.25">
      <c r="A23" s="61" t="s">
        <v>36</v>
      </c>
      <c r="B23" s="61" t="s">
        <v>81</v>
      </c>
    </row>
    <row r="24" spans="1:2" ht="30" customHeight="1" x14ac:dyDescent="0.25">
      <c r="A24" s="61" t="s">
        <v>37</v>
      </c>
      <c r="B24" s="61"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30" t="s">
        <v>98</v>
      </c>
      <c r="B1" s="130"/>
      <c r="C1" s="130"/>
      <c r="D1" s="130"/>
      <c r="E1" s="130"/>
      <c r="F1" s="130"/>
      <c r="G1" s="130"/>
      <c r="H1" s="130"/>
      <c r="I1" s="130"/>
      <c r="J1" s="130"/>
      <c r="K1" s="130"/>
      <c r="L1" s="130"/>
      <c r="M1" s="130"/>
    </row>
    <row r="2" spans="1:13" x14ac:dyDescent="0.25">
      <c r="A2" s="131" t="s">
        <v>63</v>
      </c>
      <c r="B2" s="131"/>
      <c r="C2" s="131"/>
      <c r="D2" s="131"/>
      <c r="E2" s="131"/>
      <c r="F2" s="131"/>
      <c r="G2" s="131"/>
      <c r="H2" s="131"/>
      <c r="I2" s="131"/>
      <c r="J2" s="131"/>
      <c r="K2" s="131"/>
      <c r="L2" s="131"/>
      <c r="M2" s="131"/>
    </row>
    <row r="3" spans="1:13" s="24" customFormat="1" ht="30" x14ac:dyDescent="0.25">
      <c r="A3" s="51" t="s">
        <v>10</v>
      </c>
      <c r="B3" s="129" t="s">
        <v>0</v>
      </c>
      <c r="C3" s="129"/>
      <c r="D3" s="129" t="s">
        <v>1</v>
      </c>
      <c r="E3" s="129"/>
      <c r="F3" s="129" t="s">
        <v>2</v>
      </c>
      <c r="G3" s="129"/>
      <c r="H3" s="129" t="s">
        <v>48</v>
      </c>
      <c r="I3" s="129"/>
      <c r="J3" s="129" t="s">
        <v>47</v>
      </c>
      <c r="K3" s="129"/>
      <c r="L3" s="50" t="s">
        <v>31</v>
      </c>
      <c r="M3" s="50" t="s">
        <v>96</v>
      </c>
    </row>
    <row r="4" spans="1:13" x14ac:dyDescent="0.25">
      <c r="A4" s="16" t="s">
        <v>11</v>
      </c>
      <c r="B4" s="112">
        <v>1063</v>
      </c>
      <c r="C4" s="9">
        <f>IFERROR(B4/B$7, "--")</f>
        <v>0.50691463996185027</v>
      </c>
      <c r="D4" s="112">
        <v>1208</v>
      </c>
      <c r="E4" s="9">
        <f t="shared" ref="E4:E6" si="0">IFERROR(D4/D$7, "--")</f>
        <v>0.50628667225481983</v>
      </c>
      <c r="F4" s="112">
        <v>1108</v>
      </c>
      <c r="G4" s="9">
        <f t="shared" ref="G4:G6" si="1">IFERROR(F4/F$7, "--")</f>
        <v>0.47350427350427349</v>
      </c>
      <c r="H4" s="112">
        <v>1135</v>
      </c>
      <c r="I4" s="9">
        <f t="shared" ref="I4:I6" si="2">IFERROR(H4/H$7, "--")</f>
        <v>0.47509418166596901</v>
      </c>
      <c r="J4" s="112">
        <v>932</v>
      </c>
      <c r="K4" s="9">
        <f t="shared" ref="K4:K6" si="3">IFERROR(J4/J$7, "--")</f>
        <v>0.45866141732283466</v>
      </c>
      <c r="L4" s="9">
        <f>IFERROR((J4-B4)/B4, "--")</f>
        <v>-0.12323612417685795</v>
      </c>
      <c r="M4" s="111"/>
    </row>
    <row r="5" spans="1:13" x14ac:dyDescent="0.25">
      <c r="A5" s="16" t="s">
        <v>12</v>
      </c>
      <c r="B5" s="112">
        <v>1019</v>
      </c>
      <c r="C5" s="9">
        <f t="shared" ref="C5" si="4">IFERROR(B5/B$7, "--")</f>
        <v>0.48593228421554602</v>
      </c>
      <c r="D5" s="112">
        <v>1164</v>
      </c>
      <c r="E5" s="9">
        <f t="shared" si="0"/>
        <v>0.4878457669740151</v>
      </c>
      <c r="F5" s="112">
        <v>1201</v>
      </c>
      <c r="G5" s="9">
        <f>IFERROR(F5/F$7, "--")</f>
        <v>0.5132478632478632</v>
      </c>
      <c r="H5" s="112">
        <v>1218</v>
      </c>
      <c r="I5" s="9">
        <f t="shared" si="2"/>
        <v>0.50983675177898702</v>
      </c>
      <c r="J5" s="112">
        <v>1073</v>
      </c>
      <c r="K5" s="9">
        <f t="shared" si="3"/>
        <v>0.52805118110236215</v>
      </c>
      <c r="L5" s="9">
        <f>IFERROR((J5-B5)/B5, "--")</f>
        <v>5.2993130520117761E-2</v>
      </c>
      <c r="M5" s="111"/>
    </row>
    <row r="6" spans="1:13" x14ac:dyDescent="0.25">
      <c r="A6" s="16" t="s">
        <v>13</v>
      </c>
      <c r="B6" s="112">
        <v>15</v>
      </c>
      <c r="C6" s="9">
        <f>IFERROR(B6/B$7, "--")</f>
        <v>7.1530758226037196E-3</v>
      </c>
      <c r="D6" s="112">
        <v>14</v>
      </c>
      <c r="E6" s="9">
        <f t="shared" si="0"/>
        <v>5.86756077116513E-3</v>
      </c>
      <c r="F6" s="112">
        <v>31</v>
      </c>
      <c r="G6" s="9">
        <f t="shared" si="1"/>
        <v>1.3247863247863248E-2</v>
      </c>
      <c r="H6" s="112">
        <v>36</v>
      </c>
      <c r="I6" s="9">
        <f t="shared" si="2"/>
        <v>1.5069066555043951E-2</v>
      </c>
      <c r="J6" s="112">
        <v>27</v>
      </c>
      <c r="K6" s="9">
        <f t="shared" si="3"/>
        <v>1.328740157480315E-2</v>
      </c>
      <c r="L6" s="9">
        <f>IFERROR((J6-B6)/B6, "--")</f>
        <v>0.8</v>
      </c>
      <c r="M6" s="111"/>
    </row>
    <row r="7" spans="1:13" x14ac:dyDescent="0.25">
      <c r="A7" s="101" t="s">
        <v>30</v>
      </c>
      <c r="B7" s="17">
        <f t="shared" ref="B7:K7" si="5">IFERROR(SUM(B4:B6), "--")</f>
        <v>2097</v>
      </c>
      <c r="C7" s="18">
        <f t="shared" si="5"/>
        <v>1</v>
      </c>
      <c r="D7" s="17">
        <f t="shared" si="5"/>
        <v>2386</v>
      </c>
      <c r="E7" s="18">
        <f t="shared" si="5"/>
        <v>1</v>
      </c>
      <c r="F7" s="17">
        <f t="shared" si="5"/>
        <v>2340</v>
      </c>
      <c r="G7" s="18">
        <f t="shared" si="5"/>
        <v>0.99999999999999989</v>
      </c>
      <c r="H7" s="17">
        <f t="shared" si="5"/>
        <v>2389</v>
      </c>
      <c r="I7" s="18">
        <f t="shared" si="5"/>
        <v>1</v>
      </c>
      <c r="J7" s="17">
        <f t="shared" si="5"/>
        <v>2032</v>
      </c>
      <c r="K7" s="18">
        <f t="shared" si="5"/>
        <v>0.99999999999999989</v>
      </c>
      <c r="L7" s="18">
        <f>IFERROR((J7-B7)/B7, "--")</f>
        <v>-3.0996661897949453E-2</v>
      </c>
      <c r="M7" s="111"/>
    </row>
    <row r="8" spans="1:13" s="24" customFormat="1" ht="30" x14ac:dyDescent="0.25">
      <c r="A8" s="51" t="s">
        <v>22</v>
      </c>
      <c r="B8" s="129" t="s">
        <v>0</v>
      </c>
      <c r="C8" s="129"/>
      <c r="D8" s="129" t="s">
        <v>1</v>
      </c>
      <c r="E8" s="129"/>
      <c r="F8" s="129" t="s">
        <v>2</v>
      </c>
      <c r="G8" s="129"/>
      <c r="H8" s="129" t="s">
        <v>48</v>
      </c>
      <c r="I8" s="129"/>
      <c r="J8" s="129" t="s">
        <v>47</v>
      </c>
      <c r="K8" s="129"/>
      <c r="L8" s="50" t="s">
        <v>31</v>
      </c>
      <c r="M8" s="50" t="s">
        <v>96</v>
      </c>
    </row>
    <row r="9" spans="1:13" x14ac:dyDescent="0.25">
      <c r="A9" s="16" t="s">
        <v>14</v>
      </c>
      <c r="B9" s="112">
        <v>106</v>
      </c>
      <c r="C9" s="9">
        <f t="shared" ref="C9:C17" si="6">IFERROR(B9/B$18, "--")</f>
        <v>5.0548402479732954E-2</v>
      </c>
      <c r="D9" s="112">
        <v>128</v>
      </c>
      <c r="E9" s="9">
        <f>IFERROR(D9/D$18, "--")</f>
        <v>5.3646269907795474E-2</v>
      </c>
      <c r="F9" s="112">
        <v>168</v>
      </c>
      <c r="G9" s="9">
        <f t="shared" ref="G9:G17" si="7">IFERROR(F9/F$18, "--")</f>
        <v>7.179487179487179E-2</v>
      </c>
      <c r="H9" s="112">
        <v>130</v>
      </c>
      <c r="I9" s="9">
        <f t="shared" ref="I9:I17" si="8">IFERROR(H9/H$18, "--")</f>
        <v>5.4416073670992049E-2</v>
      </c>
      <c r="J9" s="112">
        <v>104</v>
      </c>
      <c r="K9" s="9">
        <f t="shared" ref="K9:K17" si="9">IFERROR(J9/J$18, "--")</f>
        <v>5.1181102362204724E-2</v>
      </c>
      <c r="L9" s="9">
        <f t="shared" ref="L9:L17" si="10">IFERROR((J9-B9)/B9, "--")</f>
        <v>-1.8867924528301886E-2</v>
      </c>
      <c r="M9" s="111"/>
    </row>
    <row r="10" spans="1:13" x14ac:dyDescent="0.25">
      <c r="A10" s="16" t="s">
        <v>15</v>
      </c>
      <c r="B10" s="112">
        <v>13</v>
      </c>
      <c r="C10" s="9">
        <f t="shared" si="6"/>
        <v>6.19933237958989E-3</v>
      </c>
      <c r="D10" s="112">
        <v>6</v>
      </c>
      <c r="E10" s="9">
        <f t="shared" ref="E10:E17" si="11">IFERROR(D10/D$18, "--")</f>
        <v>2.5146689019279128E-3</v>
      </c>
      <c r="F10" s="112">
        <v>4</v>
      </c>
      <c r="G10" s="9">
        <f t="shared" si="7"/>
        <v>1.7094017094017094E-3</v>
      </c>
      <c r="H10" s="112">
        <v>5</v>
      </c>
      <c r="I10" s="9">
        <f t="shared" si="8"/>
        <v>2.0929259104227708E-3</v>
      </c>
      <c r="J10" s="112">
        <v>2</v>
      </c>
      <c r="K10" s="9">
        <f>IFERROR(J10/J$18, "--")</f>
        <v>9.8425196850393699E-4</v>
      </c>
      <c r="L10" s="9">
        <f>IFERROR((J10-B10)/B10, "--")</f>
        <v>-0.84615384615384615</v>
      </c>
      <c r="M10" s="111"/>
    </row>
    <row r="11" spans="1:13" x14ac:dyDescent="0.25">
      <c r="A11" s="16" t="s">
        <v>16</v>
      </c>
      <c r="B11" s="112">
        <v>68</v>
      </c>
      <c r="C11" s="9">
        <f t="shared" si="6"/>
        <v>3.2427277062470193E-2</v>
      </c>
      <c r="D11" s="112">
        <v>72</v>
      </c>
      <c r="E11" s="9">
        <f t="shared" si="11"/>
        <v>3.0176026823134954E-2</v>
      </c>
      <c r="F11" s="112">
        <v>63</v>
      </c>
      <c r="G11" s="9">
        <f t="shared" si="7"/>
        <v>2.6923076923076925E-2</v>
      </c>
      <c r="H11" s="112">
        <v>83</v>
      </c>
      <c r="I11" s="9">
        <f t="shared" si="8"/>
        <v>3.4742570113017998E-2</v>
      </c>
      <c r="J11" s="112">
        <v>79</v>
      </c>
      <c r="K11" s="9">
        <f t="shared" si="9"/>
        <v>3.8877952755905512E-2</v>
      </c>
      <c r="L11" s="9">
        <f t="shared" si="10"/>
        <v>0.16176470588235295</v>
      </c>
      <c r="M11" s="111"/>
    </row>
    <row r="12" spans="1:13" x14ac:dyDescent="0.25">
      <c r="A12" s="16" t="s">
        <v>17</v>
      </c>
      <c r="B12" s="112">
        <v>48</v>
      </c>
      <c r="C12" s="9">
        <f t="shared" si="6"/>
        <v>2.2889842632331903E-2</v>
      </c>
      <c r="D12" s="112">
        <v>58</v>
      </c>
      <c r="E12" s="9">
        <f t="shared" si="11"/>
        <v>2.4308466051969825E-2</v>
      </c>
      <c r="F12" s="112">
        <v>65</v>
      </c>
      <c r="G12" s="9">
        <f t="shared" si="7"/>
        <v>2.7777777777777776E-2</v>
      </c>
      <c r="H12" s="112">
        <v>58</v>
      </c>
      <c r="I12" s="9">
        <f t="shared" si="8"/>
        <v>2.4277940560904144E-2</v>
      </c>
      <c r="J12" s="112">
        <v>41</v>
      </c>
      <c r="K12" s="9">
        <f t="shared" si="9"/>
        <v>2.0177165354330708E-2</v>
      </c>
      <c r="L12" s="9">
        <f t="shared" si="10"/>
        <v>-0.14583333333333334</v>
      </c>
      <c r="M12" s="111"/>
    </row>
    <row r="13" spans="1:13" x14ac:dyDescent="0.25">
      <c r="A13" s="16" t="s">
        <v>92</v>
      </c>
      <c r="B13" s="112">
        <v>762</v>
      </c>
      <c r="C13" s="9">
        <f t="shared" si="6"/>
        <v>0.36337625178826893</v>
      </c>
      <c r="D13" s="112">
        <v>817</v>
      </c>
      <c r="E13" s="9">
        <f t="shared" si="11"/>
        <v>0.34241408214585078</v>
      </c>
      <c r="F13" s="112">
        <v>837</v>
      </c>
      <c r="G13" s="9">
        <f t="shared" si="7"/>
        <v>0.3576923076923077</v>
      </c>
      <c r="H13" s="112">
        <v>899</v>
      </c>
      <c r="I13" s="9">
        <f t="shared" si="8"/>
        <v>0.37630807869401423</v>
      </c>
      <c r="J13" s="112">
        <v>751</v>
      </c>
      <c r="K13" s="9">
        <f t="shared" si="9"/>
        <v>0.36958661417322836</v>
      </c>
      <c r="L13" s="9">
        <f t="shared" si="10"/>
        <v>-1.4435695538057743E-2</v>
      </c>
      <c r="M13" s="111"/>
    </row>
    <row r="14" spans="1:13" x14ac:dyDescent="0.25">
      <c r="A14" s="16" t="s">
        <v>18</v>
      </c>
      <c r="B14" s="112">
        <v>12</v>
      </c>
      <c r="C14" s="9">
        <f t="shared" si="6"/>
        <v>5.7224606580829757E-3</v>
      </c>
      <c r="D14" s="112">
        <v>6</v>
      </c>
      <c r="E14" s="9">
        <f t="shared" si="11"/>
        <v>2.5146689019279128E-3</v>
      </c>
      <c r="F14" s="112">
        <v>6</v>
      </c>
      <c r="G14" s="9">
        <f t="shared" si="7"/>
        <v>2.5641025641025641E-3</v>
      </c>
      <c r="H14" s="112">
        <v>6</v>
      </c>
      <c r="I14" s="9">
        <f t="shared" si="8"/>
        <v>2.5115110925073253E-3</v>
      </c>
      <c r="J14" s="112">
        <v>6</v>
      </c>
      <c r="K14" s="9">
        <f t="shared" si="9"/>
        <v>2.952755905511811E-3</v>
      </c>
      <c r="L14" s="9">
        <f t="shared" si="10"/>
        <v>-0.5</v>
      </c>
      <c r="M14" s="111"/>
    </row>
    <row r="15" spans="1:13" x14ac:dyDescent="0.25">
      <c r="A15" s="16" t="s">
        <v>19</v>
      </c>
      <c r="B15" s="112">
        <v>908</v>
      </c>
      <c r="C15" s="9">
        <f t="shared" si="6"/>
        <v>0.4329995231282785</v>
      </c>
      <c r="D15" s="112">
        <v>1098</v>
      </c>
      <c r="E15" s="9">
        <f t="shared" si="11"/>
        <v>0.46018440905280805</v>
      </c>
      <c r="F15" s="112">
        <v>1037</v>
      </c>
      <c r="G15" s="9">
        <f t="shared" si="7"/>
        <v>0.44316239316239314</v>
      </c>
      <c r="H15" s="112">
        <v>1037</v>
      </c>
      <c r="I15" s="9">
        <f t="shared" si="8"/>
        <v>0.43407283382168271</v>
      </c>
      <c r="J15" s="112">
        <v>883</v>
      </c>
      <c r="K15" s="9">
        <f t="shared" si="9"/>
        <v>0.43454724409448819</v>
      </c>
      <c r="L15" s="9">
        <f t="shared" si="10"/>
        <v>-2.7533039647577091E-2</v>
      </c>
      <c r="M15" s="111"/>
    </row>
    <row r="16" spans="1:13" x14ac:dyDescent="0.25">
      <c r="A16" s="16" t="s">
        <v>20</v>
      </c>
      <c r="B16" s="112">
        <v>153</v>
      </c>
      <c r="C16" s="9">
        <f t="shared" si="6"/>
        <v>7.2961373390557943E-2</v>
      </c>
      <c r="D16" s="112">
        <v>178</v>
      </c>
      <c r="E16" s="9">
        <f t="shared" si="11"/>
        <v>7.4601844090528086E-2</v>
      </c>
      <c r="F16" s="112">
        <v>143</v>
      </c>
      <c r="G16" s="9">
        <f t="shared" si="7"/>
        <v>6.1111111111111109E-2</v>
      </c>
      <c r="H16" s="112">
        <v>150</v>
      </c>
      <c r="I16" s="9">
        <f t="shared" si="8"/>
        <v>6.2787777312683132E-2</v>
      </c>
      <c r="J16" s="112">
        <v>157</v>
      </c>
      <c r="K16" s="9">
        <f t="shared" si="9"/>
        <v>7.7263779527559057E-2</v>
      </c>
      <c r="L16" s="9">
        <f t="shared" si="10"/>
        <v>2.6143790849673203E-2</v>
      </c>
      <c r="M16" s="111"/>
    </row>
    <row r="17" spans="1:13" x14ac:dyDescent="0.25">
      <c r="A17" s="16" t="s">
        <v>21</v>
      </c>
      <c r="B17" s="112">
        <v>27</v>
      </c>
      <c r="C17" s="9">
        <f t="shared" si="6"/>
        <v>1.2875536480686695E-2</v>
      </c>
      <c r="D17" s="112">
        <v>23</v>
      </c>
      <c r="E17" s="9">
        <f t="shared" si="11"/>
        <v>9.6395641240569988E-3</v>
      </c>
      <c r="F17" s="112">
        <v>17</v>
      </c>
      <c r="G17" s="9">
        <f t="shared" si="7"/>
        <v>7.2649572649572652E-3</v>
      </c>
      <c r="H17" s="112">
        <v>21</v>
      </c>
      <c r="I17" s="9">
        <f t="shared" si="8"/>
        <v>8.7902888237756382E-3</v>
      </c>
      <c r="J17" s="112">
        <v>9</v>
      </c>
      <c r="K17" s="9">
        <f t="shared" si="9"/>
        <v>4.4291338582677165E-3</v>
      </c>
      <c r="L17" s="9">
        <f t="shared" si="10"/>
        <v>-0.66666666666666663</v>
      </c>
      <c r="M17" s="111"/>
    </row>
    <row r="18" spans="1:13" x14ac:dyDescent="0.25">
      <c r="A18" s="101" t="s">
        <v>30</v>
      </c>
      <c r="B18" s="17">
        <f t="shared" ref="B18:K18" si="12">IFERROR(SUM(B9:B17), "--")</f>
        <v>2097</v>
      </c>
      <c r="C18" s="18">
        <f t="shared" si="12"/>
        <v>1</v>
      </c>
      <c r="D18" s="17">
        <f t="shared" si="12"/>
        <v>2386</v>
      </c>
      <c r="E18" s="18">
        <f t="shared" si="12"/>
        <v>1</v>
      </c>
      <c r="F18" s="17">
        <f t="shared" si="12"/>
        <v>2340</v>
      </c>
      <c r="G18" s="18">
        <f t="shared" si="12"/>
        <v>1</v>
      </c>
      <c r="H18" s="17">
        <f t="shared" si="12"/>
        <v>2389</v>
      </c>
      <c r="I18" s="18">
        <f t="shared" si="12"/>
        <v>1</v>
      </c>
      <c r="J18" s="17">
        <f t="shared" si="12"/>
        <v>2032</v>
      </c>
      <c r="K18" s="18">
        <f t="shared" si="12"/>
        <v>1</v>
      </c>
      <c r="L18" s="18">
        <f>IFERROR((J18-B18)/B18, "--")</f>
        <v>-3.0996661897949453E-2</v>
      </c>
      <c r="M18" s="111"/>
    </row>
    <row r="19" spans="1:13" s="24" customFormat="1" ht="30" x14ac:dyDescent="0.25">
      <c r="A19" s="51" t="s">
        <v>5</v>
      </c>
      <c r="B19" s="129" t="s">
        <v>0</v>
      </c>
      <c r="C19" s="129"/>
      <c r="D19" s="129" t="s">
        <v>1</v>
      </c>
      <c r="E19" s="129"/>
      <c r="F19" s="129" t="s">
        <v>2</v>
      </c>
      <c r="G19" s="129"/>
      <c r="H19" s="129" t="s">
        <v>48</v>
      </c>
      <c r="I19" s="129"/>
      <c r="J19" s="129" t="s">
        <v>47</v>
      </c>
      <c r="K19" s="129"/>
      <c r="L19" s="50" t="s">
        <v>31</v>
      </c>
      <c r="M19" s="50" t="s">
        <v>96</v>
      </c>
    </row>
    <row r="20" spans="1:13" x14ac:dyDescent="0.25">
      <c r="A20" s="16" t="s">
        <v>6</v>
      </c>
      <c r="B20" s="112">
        <v>711</v>
      </c>
      <c r="C20" s="9">
        <f>IFERROR(B20/B$24, "--")</f>
        <v>0.33905579399141633</v>
      </c>
      <c r="D20" s="112">
        <v>807</v>
      </c>
      <c r="E20" s="9">
        <f t="shared" ref="E20:E23" si="13">IFERROR(D20/D$24, "--")</f>
        <v>0.33822296730930429</v>
      </c>
      <c r="F20" s="112">
        <v>904</v>
      </c>
      <c r="G20" s="9">
        <f t="shared" ref="G20:G23" si="14">IFERROR(F20/F$24, "--")</f>
        <v>0.38632478632478634</v>
      </c>
      <c r="H20" s="112">
        <v>973</v>
      </c>
      <c r="I20" s="9">
        <f t="shared" ref="I20:I23" si="15">IFERROR(H20/H$24, "--")</f>
        <v>0.40728338216827126</v>
      </c>
      <c r="J20" s="112">
        <v>812</v>
      </c>
      <c r="K20" s="9">
        <f t="shared" ref="K20:K23" si="16">IFERROR(J20/J$24, "--")</f>
        <v>0.39960629921259844</v>
      </c>
      <c r="L20" s="9">
        <f t="shared" ref="L20:L24" si="17">IFERROR((J20-B20)/B20, "--")</f>
        <v>0.1420534458509142</v>
      </c>
      <c r="M20" s="111"/>
    </row>
    <row r="21" spans="1:13" x14ac:dyDescent="0.25">
      <c r="A21" s="16" t="s">
        <v>7</v>
      </c>
      <c r="B21" s="112">
        <v>758</v>
      </c>
      <c r="C21" s="9">
        <f t="shared" ref="C21:C23" si="18">IFERROR(B21/B$24, "--")</f>
        <v>0.36146876490224128</v>
      </c>
      <c r="D21" s="112">
        <v>886</v>
      </c>
      <c r="E21" s="9">
        <f t="shared" si="13"/>
        <v>0.37133277451802177</v>
      </c>
      <c r="F21" s="112">
        <v>850</v>
      </c>
      <c r="G21" s="9">
        <f t="shared" si="14"/>
        <v>0.36324786324786323</v>
      </c>
      <c r="H21" s="112">
        <v>852</v>
      </c>
      <c r="I21" s="9">
        <f t="shared" si="15"/>
        <v>0.35663457513604019</v>
      </c>
      <c r="J21" s="112">
        <v>696</v>
      </c>
      <c r="K21" s="9">
        <f t="shared" si="16"/>
        <v>0.34251968503937008</v>
      </c>
      <c r="L21" s="9">
        <f t="shared" si="17"/>
        <v>-8.1794195250659632E-2</v>
      </c>
      <c r="M21" s="111"/>
    </row>
    <row r="22" spans="1:13" x14ac:dyDescent="0.25">
      <c r="A22" s="16" t="s">
        <v>8</v>
      </c>
      <c r="B22" s="112">
        <v>419</v>
      </c>
      <c r="C22" s="9">
        <f t="shared" si="18"/>
        <v>0.19980925131139723</v>
      </c>
      <c r="D22" s="112">
        <v>470</v>
      </c>
      <c r="E22" s="9">
        <f t="shared" si="13"/>
        <v>0.19698239731768649</v>
      </c>
      <c r="F22" s="112">
        <v>419</v>
      </c>
      <c r="G22" s="9">
        <f t="shared" si="14"/>
        <v>0.17905982905982906</v>
      </c>
      <c r="H22" s="112">
        <v>432</v>
      </c>
      <c r="I22" s="9">
        <f t="shared" si="15"/>
        <v>0.18082879866052742</v>
      </c>
      <c r="J22" s="112">
        <v>405</v>
      </c>
      <c r="K22" s="9">
        <f t="shared" si="16"/>
        <v>0.19931102362204725</v>
      </c>
      <c r="L22" s="9">
        <f t="shared" si="17"/>
        <v>-3.3412887828162291E-2</v>
      </c>
      <c r="M22" s="111"/>
    </row>
    <row r="23" spans="1:13" x14ac:dyDescent="0.25">
      <c r="A23" s="16" t="s">
        <v>9</v>
      </c>
      <c r="B23" s="112">
        <v>209</v>
      </c>
      <c r="C23" s="9">
        <f t="shared" si="18"/>
        <v>9.9666189794945154E-2</v>
      </c>
      <c r="D23" s="112">
        <v>223</v>
      </c>
      <c r="E23" s="9">
        <f t="shared" si="13"/>
        <v>9.3461860854987422E-2</v>
      </c>
      <c r="F23" s="112">
        <v>167</v>
      </c>
      <c r="G23" s="9">
        <f t="shared" si="14"/>
        <v>7.1367521367521364E-2</v>
      </c>
      <c r="H23" s="112">
        <v>132</v>
      </c>
      <c r="I23" s="9">
        <f t="shared" si="15"/>
        <v>5.5253244035161159E-2</v>
      </c>
      <c r="J23" s="112">
        <v>119</v>
      </c>
      <c r="K23" s="9">
        <f t="shared" si="16"/>
        <v>5.8562992125984252E-2</v>
      </c>
      <c r="L23" s="9">
        <f t="shared" si="17"/>
        <v>-0.43062200956937802</v>
      </c>
      <c r="M23" s="111"/>
    </row>
    <row r="24" spans="1:13" x14ac:dyDescent="0.25">
      <c r="A24" s="101" t="s">
        <v>30</v>
      </c>
      <c r="B24" s="17">
        <f t="shared" ref="B24:K24" si="19">IFERROR(SUM(B20:B23), "--")</f>
        <v>2097</v>
      </c>
      <c r="C24" s="18">
        <f t="shared" si="19"/>
        <v>1</v>
      </c>
      <c r="D24" s="17">
        <f t="shared" si="19"/>
        <v>2386</v>
      </c>
      <c r="E24" s="18">
        <f t="shared" si="19"/>
        <v>1</v>
      </c>
      <c r="F24" s="17">
        <f t="shared" si="19"/>
        <v>2340</v>
      </c>
      <c r="G24" s="18">
        <f t="shared" si="19"/>
        <v>1</v>
      </c>
      <c r="H24" s="17">
        <f t="shared" si="19"/>
        <v>2389</v>
      </c>
      <c r="I24" s="18">
        <f t="shared" si="19"/>
        <v>1</v>
      </c>
      <c r="J24" s="17">
        <f t="shared" si="19"/>
        <v>2032</v>
      </c>
      <c r="K24" s="18">
        <f t="shared" si="19"/>
        <v>1</v>
      </c>
      <c r="L24" s="18">
        <f t="shared" si="17"/>
        <v>-3.0996661897949453E-2</v>
      </c>
      <c r="M24" s="111"/>
    </row>
    <row r="25" spans="1:13" s="24" customFormat="1" ht="30" x14ac:dyDescent="0.25">
      <c r="A25" s="51" t="s">
        <v>57</v>
      </c>
      <c r="B25" s="129" t="s">
        <v>0</v>
      </c>
      <c r="C25" s="129"/>
      <c r="D25" s="129" t="s">
        <v>1</v>
      </c>
      <c r="E25" s="129"/>
      <c r="F25" s="129" t="s">
        <v>2</v>
      </c>
      <c r="G25" s="129"/>
      <c r="H25" s="129" t="s">
        <v>48</v>
      </c>
      <c r="I25" s="129"/>
      <c r="J25" s="129" t="s">
        <v>47</v>
      </c>
      <c r="K25" s="129"/>
      <c r="L25" s="50" t="s">
        <v>31</v>
      </c>
      <c r="M25" s="50" t="s">
        <v>96</v>
      </c>
    </row>
    <row r="26" spans="1:13" x14ac:dyDescent="0.25">
      <c r="A26" s="16" t="s">
        <v>23</v>
      </c>
      <c r="B26" s="7">
        <v>1136</v>
      </c>
      <c r="C26" s="9">
        <f>IFERROR(B26/B$31, "--")</f>
        <v>0.54172627563185505</v>
      </c>
      <c r="D26" s="7">
        <v>1415</v>
      </c>
      <c r="E26" s="9">
        <f t="shared" ref="E26:E30" si="20">IFERROR(D26/D$31, "--")</f>
        <v>0.59304274937133272</v>
      </c>
      <c r="F26" s="7">
        <v>1437</v>
      </c>
      <c r="G26" s="9">
        <f t="shared" ref="G26:G30" si="21">IFERROR(F26/F$31, "--")</f>
        <v>0.61410256410256414</v>
      </c>
      <c r="H26" s="7">
        <v>1479</v>
      </c>
      <c r="I26" s="9">
        <f t="shared" ref="I26:I30" si="22">IFERROR(H26/H$31, "--")</f>
        <v>0.61908748430305571</v>
      </c>
      <c r="J26" s="7">
        <v>1252</v>
      </c>
      <c r="K26" s="9">
        <f t="shared" ref="K26:K30" si="23">IFERROR(J26/J$31, "--")</f>
        <v>0.61614173228346458</v>
      </c>
      <c r="L26" s="9">
        <f t="shared" ref="L26:L31" si="24">IFERROR((J26-B26)/B26, "--")</f>
        <v>0.10211267605633803</v>
      </c>
      <c r="M26" s="111"/>
    </row>
    <row r="27" spans="1:13" x14ac:dyDescent="0.25">
      <c r="A27" s="16" t="s">
        <v>24</v>
      </c>
      <c r="B27" s="7">
        <v>366</v>
      </c>
      <c r="C27" s="9">
        <f t="shared" ref="C27:C30" si="25">IFERROR(B27/B$31, "--")</f>
        <v>0.17453505007153075</v>
      </c>
      <c r="D27" s="7">
        <v>430</v>
      </c>
      <c r="E27" s="9">
        <f t="shared" si="20"/>
        <v>0.18021793797150043</v>
      </c>
      <c r="F27" s="7">
        <v>428</v>
      </c>
      <c r="G27" s="9">
        <f t="shared" si="21"/>
        <v>0.18290598290598289</v>
      </c>
      <c r="H27" s="7">
        <v>418</v>
      </c>
      <c r="I27" s="9">
        <f t="shared" si="22"/>
        <v>0.17496860611134366</v>
      </c>
      <c r="J27" s="7">
        <v>376</v>
      </c>
      <c r="K27" s="9">
        <f t="shared" si="23"/>
        <v>0.18503937007874016</v>
      </c>
      <c r="L27" s="9">
        <f t="shared" si="24"/>
        <v>2.7322404371584699E-2</v>
      </c>
      <c r="M27" s="111"/>
    </row>
    <row r="28" spans="1:13" x14ac:dyDescent="0.25">
      <c r="A28" s="16" t="s">
        <v>25</v>
      </c>
      <c r="B28" s="7">
        <v>289</v>
      </c>
      <c r="C28" s="9">
        <f t="shared" si="25"/>
        <v>0.13781592751549834</v>
      </c>
      <c r="D28" s="7">
        <v>319</v>
      </c>
      <c r="E28" s="9">
        <f t="shared" si="20"/>
        <v>0.13369656328583404</v>
      </c>
      <c r="F28" s="7">
        <v>242</v>
      </c>
      <c r="G28" s="9">
        <f t="shared" si="21"/>
        <v>0.10341880341880341</v>
      </c>
      <c r="H28" s="7">
        <v>225</v>
      </c>
      <c r="I28" s="9">
        <f t="shared" si="22"/>
        <v>9.4181665969024692E-2</v>
      </c>
      <c r="J28" s="7">
        <v>177</v>
      </c>
      <c r="K28" s="9">
        <f t="shared" si="23"/>
        <v>8.7106299212598423E-2</v>
      </c>
      <c r="L28" s="9">
        <f t="shared" si="24"/>
        <v>-0.38754325259515571</v>
      </c>
      <c r="M28" s="111"/>
    </row>
    <row r="29" spans="1:13" x14ac:dyDescent="0.25">
      <c r="A29" s="16" t="s">
        <v>26</v>
      </c>
      <c r="B29" s="7">
        <v>28</v>
      </c>
      <c r="C29" s="9">
        <f t="shared" si="25"/>
        <v>1.335240820219361E-2</v>
      </c>
      <c r="D29" s="7">
        <v>22</v>
      </c>
      <c r="E29" s="9">
        <f t="shared" si="20"/>
        <v>9.2204526404023462E-3</v>
      </c>
      <c r="F29" s="7">
        <v>18</v>
      </c>
      <c r="G29" s="9">
        <f t="shared" si="21"/>
        <v>7.6923076923076927E-3</v>
      </c>
      <c r="H29" s="7">
        <v>12</v>
      </c>
      <c r="I29" s="9">
        <f t="shared" si="22"/>
        <v>5.0230221850146506E-3</v>
      </c>
      <c r="J29" s="7">
        <v>16</v>
      </c>
      <c r="K29" s="9">
        <f t="shared" si="23"/>
        <v>7.874015748031496E-3</v>
      </c>
      <c r="L29" s="9">
        <f t="shared" si="24"/>
        <v>-0.42857142857142855</v>
      </c>
      <c r="M29" s="111"/>
    </row>
    <row r="30" spans="1:13" x14ac:dyDescent="0.25">
      <c r="A30" s="16" t="s">
        <v>27</v>
      </c>
      <c r="B30" s="7">
        <v>278</v>
      </c>
      <c r="C30" s="9">
        <f t="shared" si="25"/>
        <v>0.13257033857892228</v>
      </c>
      <c r="D30" s="7">
        <v>200</v>
      </c>
      <c r="E30" s="9">
        <f t="shared" si="20"/>
        <v>8.3822296730930432E-2</v>
      </c>
      <c r="F30" s="7">
        <v>215</v>
      </c>
      <c r="G30" s="9">
        <f t="shared" si="21"/>
        <v>9.1880341880341887E-2</v>
      </c>
      <c r="H30" s="7">
        <v>255</v>
      </c>
      <c r="I30" s="9">
        <f t="shared" si="22"/>
        <v>0.10673922143156132</v>
      </c>
      <c r="J30" s="7">
        <v>211</v>
      </c>
      <c r="K30" s="9">
        <f t="shared" si="23"/>
        <v>0.10383858267716535</v>
      </c>
      <c r="L30" s="9">
        <f t="shared" si="24"/>
        <v>-0.24100719424460432</v>
      </c>
      <c r="M30" s="111"/>
    </row>
    <row r="31" spans="1:13" x14ac:dyDescent="0.25">
      <c r="A31" s="101" t="s">
        <v>30</v>
      </c>
      <c r="B31" s="17">
        <f t="shared" ref="B31:K31" si="26">IFERROR(SUM(B26:B30), "--")</f>
        <v>2097</v>
      </c>
      <c r="C31" s="18">
        <f t="shared" si="26"/>
        <v>1</v>
      </c>
      <c r="D31" s="17">
        <f t="shared" si="26"/>
        <v>2386</v>
      </c>
      <c r="E31" s="18">
        <f t="shared" si="26"/>
        <v>1</v>
      </c>
      <c r="F31" s="17">
        <f t="shared" si="26"/>
        <v>2340</v>
      </c>
      <c r="G31" s="18">
        <f t="shared" si="26"/>
        <v>1</v>
      </c>
      <c r="H31" s="17">
        <f t="shared" si="26"/>
        <v>2389</v>
      </c>
      <c r="I31" s="18">
        <f t="shared" si="26"/>
        <v>1</v>
      </c>
      <c r="J31" s="17">
        <f t="shared" si="26"/>
        <v>2032</v>
      </c>
      <c r="K31" s="18">
        <f t="shared" si="26"/>
        <v>1</v>
      </c>
      <c r="L31" s="18">
        <f t="shared" si="24"/>
        <v>-3.0996661897949453E-2</v>
      </c>
      <c r="M31" s="111"/>
    </row>
    <row r="32" spans="1:13" s="24" customFormat="1" ht="30" x14ac:dyDescent="0.25">
      <c r="A32" s="51" t="s">
        <v>28</v>
      </c>
      <c r="B32" s="129" t="s">
        <v>0</v>
      </c>
      <c r="C32" s="129"/>
      <c r="D32" s="129" t="s">
        <v>1</v>
      </c>
      <c r="E32" s="129"/>
      <c r="F32" s="129" t="s">
        <v>2</v>
      </c>
      <c r="G32" s="129"/>
      <c r="H32" s="129" t="s">
        <v>48</v>
      </c>
      <c r="I32" s="129"/>
      <c r="J32" s="129" t="s">
        <v>47</v>
      </c>
      <c r="K32" s="129"/>
      <c r="L32" s="50" t="s">
        <v>31</v>
      </c>
      <c r="M32" s="50" t="s">
        <v>96</v>
      </c>
    </row>
    <row r="33" spans="1:14" x14ac:dyDescent="0.25">
      <c r="A33" s="16" t="s">
        <v>95</v>
      </c>
      <c r="B33" s="112">
        <v>731</v>
      </c>
      <c r="C33" s="9">
        <f>IFERROR(B33/B$35, "--")</f>
        <v>0.3485932284215546</v>
      </c>
      <c r="D33" s="112">
        <v>836</v>
      </c>
      <c r="E33" s="9">
        <f>IFERROR(D33/D$35, "--")</f>
        <v>0.35037720033528919</v>
      </c>
      <c r="F33" s="112">
        <v>684</v>
      </c>
      <c r="G33" s="9">
        <f>IFERROR(F33/F$35, "--")</f>
        <v>0.29230769230769232</v>
      </c>
      <c r="H33" s="112">
        <v>873</v>
      </c>
      <c r="I33" s="9">
        <f>IFERROR(H33/H$35, "--")</f>
        <v>0.36542486395981583</v>
      </c>
      <c r="J33" s="112">
        <v>747</v>
      </c>
      <c r="K33" s="9">
        <f>IFERROR(J33/J$35, "--")</f>
        <v>0.36761811023622049</v>
      </c>
      <c r="L33" s="9">
        <f t="shared" ref="L33:L35" si="27">IFERROR((J33-B33)/B33, "--")</f>
        <v>2.188782489740082E-2</v>
      </c>
      <c r="M33" s="111"/>
    </row>
    <row r="34" spans="1:14" x14ac:dyDescent="0.25">
      <c r="A34" s="16" t="s">
        <v>29</v>
      </c>
      <c r="B34" s="112">
        <v>1366</v>
      </c>
      <c r="C34" s="9">
        <f>IFERROR(B34/B$35, "--")</f>
        <v>0.6514067715784454</v>
      </c>
      <c r="D34" s="112">
        <v>1550</v>
      </c>
      <c r="E34" s="9">
        <f>IFERROR(D34/D$35, "--")</f>
        <v>0.64962279966471081</v>
      </c>
      <c r="F34" s="112">
        <v>1656</v>
      </c>
      <c r="G34" s="9">
        <f>IFERROR(F34/F$35, "--")</f>
        <v>0.70769230769230773</v>
      </c>
      <c r="H34" s="112">
        <v>1516</v>
      </c>
      <c r="I34" s="9">
        <f>IFERROR(H34/H$35, "--")</f>
        <v>0.63457513604018423</v>
      </c>
      <c r="J34" s="112">
        <v>1285</v>
      </c>
      <c r="K34" s="9">
        <f>IFERROR(J34/J$35, "--")</f>
        <v>0.63238188976377951</v>
      </c>
      <c r="L34" s="9">
        <f t="shared" si="27"/>
        <v>-5.9297218155197659E-2</v>
      </c>
      <c r="M34" s="111"/>
    </row>
    <row r="35" spans="1:14" x14ac:dyDescent="0.25">
      <c r="A35" s="101" t="s">
        <v>30</v>
      </c>
      <c r="B35" s="17">
        <f t="shared" ref="B35:K35" si="28">IFERROR(SUM(B33:B34), "--")</f>
        <v>2097</v>
      </c>
      <c r="C35" s="18">
        <f t="shared" si="28"/>
        <v>1</v>
      </c>
      <c r="D35" s="17">
        <f t="shared" si="28"/>
        <v>2386</v>
      </c>
      <c r="E35" s="18">
        <f t="shared" si="28"/>
        <v>1</v>
      </c>
      <c r="F35" s="17">
        <f t="shared" si="28"/>
        <v>2340</v>
      </c>
      <c r="G35" s="18">
        <f t="shared" si="28"/>
        <v>1</v>
      </c>
      <c r="H35" s="17">
        <f t="shared" si="28"/>
        <v>2389</v>
      </c>
      <c r="I35" s="18">
        <f t="shared" si="28"/>
        <v>1</v>
      </c>
      <c r="J35" s="17">
        <f t="shared" si="28"/>
        <v>2032</v>
      </c>
      <c r="K35" s="18">
        <f t="shared" si="28"/>
        <v>1</v>
      </c>
      <c r="L35" s="18">
        <f t="shared" si="27"/>
        <v>-3.0996661897949453E-2</v>
      </c>
      <c r="M35" s="111"/>
    </row>
    <row r="36" spans="1:14" x14ac:dyDescent="0.25">
      <c r="A36" s="126" t="s">
        <v>97</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45" t="s">
        <v>99</v>
      </c>
      <c r="B1" s="146"/>
      <c r="C1" s="146"/>
      <c r="D1" s="146"/>
      <c r="E1" s="146"/>
      <c r="F1" s="146"/>
      <c r="G1" s="146"/>
      <c r="H1" s="146"/>
    </row>
    <row r="2" spans="1:8" ht="30" x14ac:dyDescent="0.25">
      <c r="A2" s="104" t="s">
        <v>44</v>
      </c>
      <c r="B2" s="66" t="s">
        <v>4</v>
      </c>
      <c r="C2" s="65" t="s">
        <v>51</v>
      </c>
      <c r="D2" s="65" t="s">
        <v>52</v>
      </c>
      <c r="E2" s="65" t="s">
        <v>49</v>
      </c>
      <c r="F2" s="65" t="s">
        <v>53</v>
      </c>
      <c r="G2" s="65" t="s">
        <v>3</v>
      </c>
      <c r="H2" s="65" t="s">
        <v>50</v>
      </c>
    </row>
    <row r="3" spans="1:8" ht="15" customHeight="1" x14ac:dyDescent="0.25">
      <c r="A3" s="147" t="s">
        <v>98</v>
      </c>
      <c r="B3" s="7" t="s">
        <v>0</v>
      </c>
      <c r="C3" s="4">
        <v>2136</v>
      </c>
      <c r="D3" s="4">
        <v>1861</v>
      </c>
      <c r="E3" s="15">
        <v>0.87125468164794007</v>
      </c>
      <c r="F3" s="4">
        <v>1422</v>
      </c>
      <c r="G3" s="15">
        <v>0.6657303370786517</v>
      </c>
      <c r="H3" s="14" t="s">
        <v>32</v>
      </c>
    </row>
    <row r="4" spans="1:8" ht="15" customHeight="1" x14ac:dyDescent="0.25">
      <c r="A4" s="148"/>
      <c r="B4" s="7" t="s">
        <v>1</v>
      </c>
      <c r="C4" s="4">
        <v>2433</v>
      </c>
      <c r="D4" s="4">
        <v>2086</v>
      </c>
      <c r="E4" s="5">
        <v>0.8573777229757501</v>
      </c>
      <c r="F4" s="4">
        <v>1629</v>
      </c>
      <c r="G4" s="5">
        <v>0.66954377311960545</v>
      </c>
      <c r="H4" s="6" t="s">
        <v>32</v>
      </c>
    </row>
    <row r="5" spans="1:8" ht="15" customHeight="1" x14ac:dyDescent="0.25">
      <c r="A5" s="148"/>
      <c r="B5" s="7" t="s">
        <v>2</v>
      </c>
      <c r="C5" s="4">
        <v>2948</v>
      </c>
      <c r="D5" s="4">
        <v>2523</v>
      </c>
      <c r="E5" s="5">
        <v>0.85583446404341923</v>
      </c>
      <c r="F5" s="4">
        <v>1947</v>
      </c>
      <c r="G5" s="5">
        <v>0.66044776119402981</v>
      </c>
      <c r="H5" s="6" t="s">
        <v>32</v>
      </c>
    </row>
    <row r="6" spans="1:8" ht="15" customHeight="1" x14ac:dyDescent="0.25">
      <c r="A6" s="148"/>
      <c r="B6" s="7" t="s">
        <v>48</v>
      </c>
      <c r="C6" s="4">
        <v>3115</v>
      </c>
      <c r="D6" s="4">
        <v>2635</v>
      </c>
      <c r="E6" s="5">
        <v>0.8459069020866774</v>
      </c>
      <c r="F6" s="4">
        <v>2096</v>
      </c>
      <c r="G6" s="5">
        <v>0.67287319422150882</v>
      </c>
      <c r="H6" s="6" t="s">
        <v>32</v>
      </c>
    </row>
    <row r="7" spans="1:8" ht="15" customHeight="1" x14ac:dyDescent="0.25">
      <c r="A7" s="148"/>
      <c r="B7" s="7" t="s">
        <v>47</v>
      </c>
      <c r="C7" s="4">
        <v>2618</v>
      </c>
      <c r="D7" s="4">
        <v>2221</v>
      </c>
      <c r="E7" s="5">
        <v>0.84835752482811311</v>
      </c>
      <c r="F7" s="4">
        <v>1807</v>
      </c>
      <c r="G7" s="5">
        <v>0.69022154316271966</v>
      </c>
      <c r="H7" s="6" t="s">
        <v>32</v>
      </c>
    </row>
    <row r="8" spans="1:8" ht="15" customHeight="1" x14ac:dyDescent="0.25">
      <c r="A8" s="149"/>
      <c r="B8" s="54" t="s">
        <v>30</v>
      </c>
      <c r="C8" s="17">
        <f>IFERROR(SUM(C3:C7), "--")</f>
        <v>13250</v>
      </c>
      <c r="D8" s="17">
        <f>IFERROR(SUM(D3:D7), "--")</f>
        <v>11326</v>
      </c>
      <c r="E8" s="102">
        <f>IFERROR(D8/C8, "--" )</f>
        <v>0.85479245283018868</v>
      </c>
      <c r="F8" s="17">
        <f>IFERROR(SUM(F3:F7), "--")</f>
        <v>8901</v>
      </c>
      <c r="G8" s="102">
        <f>IFERROR(F8/C8, "--" )</f>
        <v>0.67177358490566041</v>
      </c>
      <c r="H8" s="103" t="s">
        <v>32</v>
      </c>
    </row>
    <row r="9" spans="1:8" ht="15" customHeight="1" x14ac:dyDescent="0.25">
      <c r="A9" s="105"/>
      <c r="B9" s="67"/>
      <c r="C9" s="67"/>
      <c r="D9" s="67"/>
      <c r="E9" s="67"/>
      <c r="F9" s="67"/>
      <c r="G9" s="67"/>
      <c r="H9" s="67"/>
    </row>
    <row r="10" spans="1:8" s="24" customFormat="1" ht="30" x14ac:dyDescent="0.25">
      <c r="A10" s="49" t="s">
        <v>10</v>
      </c>
      <c r="B10" s="2" t="s">
        <v>4</v>
      </c>
      <c r="C10" s="65" t="s">
        <v>51</v>
      </c>
      <c r="D10" s="65" t="s">
        <v>52</v>
      </c>
      <c r="E10" s="65" t="s">
        <v>49</v>
      </c>
      <c r="F10" s="65" t="s">
        <v>53</v>
      </c>
      <c r="G10" s="65" t="s">
        <v>3</v>
      </c>
      <c r="H10" s="65" t="s">
        <v>50</v>
      </c>
    </row>
    <row r="11" spans="1:8" x14ac:dyDescent="0.25">
      <c r="A11" s="153" t="s">
        <v>11</v>
      </c>
      <c r="B11" s="7" t="s">
        <v>0</v>
      </c>
      <c r="C11" s="4">
        <v>1075</v>
      </c>
      <c r="D11" s="4">
        <v>940</v>
      </c>
      <c r="E11" s="5">
        <v>0.87441860465116283</v>
      </c>
      <c r="F11" s="4">
        <v>723</v>
      </c>
      <c r="G11" s="5">
        <v>0.67255813953488375</v>
      </c>
      <c r="H11" s="6">
        <v>2.6008038585209006</v>
      </c>
    </row>
    <row r="12" spans="1:8" x14ac:dyDescent="0.25">
      <c r="A12" s="154"/>
      <c r="B12" s="7" t="s">
        <v>1</v>
      </c>
      <c r="C12" s="4">
        <v>1226</v>
      </c>
      <c r="D12" s="4">
        <v>1077</v>
      </c>
      <c r="E12" s="5">
        <v>0.87846655791190864</v>
      </c>
      <c r="F12" s="4">
        <v>870</v>
      </c>
      <c r="G12" s="5">
        <v>0.70962479608482876</v>
      </c>
      <c r="H12" s="6">
        <v>2.6007462686567164</v>
      </c>
    </row>
    <row r="13" spans="1:8" x14ac:dyDescent="0.25">
      <c r="A13" s="154"/>
      <c r="B13" s="7" t="s">
        <v>2</v>
      </c>
      <c r="C13" s="4">
        <v>1395</v>
      </c>
      <c r="D13" s="4">
        <v>1168</v>
      </c>
      <c r="E13" s="5">
        <v>0.83727598566308248</v>
      </c>
      <c r="F13" s="4">
        <v>922</v>
      </c>
      <c r="G13" s="5">
        <v>0.66093189964157706</v>
      </c>
      <c r="H13" s="6">
        <v>2.5596813725490191</v>
      </c>
    </row>
    <row r="14" spans="1:8" x14ac:dyDescent="0.25">
      <c r="A14" s="154"/>
      <c r="B14" s="7" t="s">
        <v>48</v>
      </c>
      <c r="C14" s="4">
        <v>1461</v>
      </c>
      <c r="D14" s="4">
        <v>1265</v>
      </c>
      <c r="E14" s="5">
        <v>0.86584531143052701</v>
      </c>
      <c r="F14" s="4">
        <v>996</v>
      </c>
      <c r="G14" s="5">
        <v>0.68172484599589322</v>
      </c>
      <c r="H14" s="6">
        <v>2.6729189789123198</v>
      </c>
    </row>
    <row r="15" spans="1:8" x14ac:dyDescent="0.25">
      <c r="A15" s="154"/>
      <c r="B15" s="7" t="s">
        <v>47</v>
      </c>
      <c r="C15" s="4">
        <v>1221</v>
      </c>
      <c r="D15" s="4">
        <v>1058</v>
      </c>
      <c r="E15" s="5">
        <v>0.86650286650286645</v>
      </c>
      <c r="F15" s="4">
        <v>888</v>
      </c>
      <c r="G15" s="5">
        <v>0.72727272727272729</v>
      </c>
      <c r="H15" s="6">
        <v>2.7198931909212285</v>
      </c>
    </row>
    <row r="16" spans="1:8" x14ac:dyDescent="0.25">
      <c r="A16" s="155"/>
      <c r="B16" s="54" t="s">
        <v>30</v>
      </c>
      <c r="C16" s="17">
        <f>IFERROR(SUM(C11:C15), "--")</f>
        <v>6378</v>
      </c>
      <c r="D16" s="17">
        <f>IFERROR(SUM(D11:D15), "--")</f>
        <v>5508</v>
      </c>
      <c r="E16" s="102">
        <f>IFERROR(D16/C16, "--" )</f>
        <v>0.86359360301034804</v>
      </c>
      <c r="F16" s="17">
        <f>IFERROR(SUM(F11:F15), "--")</f>
        <v>4399</v>
      </c>
      <c r="G16" s="102">
        <f>IFERROR(F16/C16, "--" )</f>
        <v>0.68971464408905614</v>
      </c>
      <c r="H16" s="103" t="s">
        <v>32</v>
      </c>
    </row>
    <row r="17" spans="1:8" x14ac:dyDescent="0.25">
      <c r="A17" s="150" t="s">
        <v>12</v>
      </c>
      <c r="B17" s="87" t="s">
        <v>0</v>
      </c>
      <c r="C17" s="88">
        <v>1046</v>
      </c>
      <c r="D17" s="88">
        <v>908</v>
      </c>
      <c r="E17" s="90">
        <v>0.8680688336520076</v>
      </c>
      <c r="F17" s="88">
        <v>690</v>
      </c>
      <c r="G17" s="90">
        <v>0.65965583173996178</v>
      </c>
      <c r="H17" s="89">
        <v>2.448372781065089</v>
      </c>
    </row>
    <row r="18" spans="1:8" x14ac:dyDescent="0.25">
      <c r="A18" s="151"/>
      <c r="B18" s="87" t="s">
        <v>1</v>
      </c>
      <c r="C18" s="88">
        <v>1192</v>
      </c>
      <c r="D18" s="88">
        <v>994</v>
      </c>
      <c r="E18" s="90">
        <v>0.83389261744966447</v>
      </c>
      <c r="F18" s="88">
        <v>748</v>
      </c>
      <c r="G18" s="90">
        <v>0.62751677852348997</v>
      </c>
      <c r="H18" s="89">
        <v>2.4568022440392712</v>
      </c>
    </row>
    <row r="19" spans="1:8" x14ac:dyDescent="0.25">
      <c r="A19" s="151"/>
      <c r="B19" s="87" t="s">
        <v>2</v>
      </c>
      <c r="C19" s="88">
        <v>1515</v>
      </c>
      <c r="D19" s="88">
        <v>1321</v>
      </c>
      <c r="E19" s="90">
        <v>0.87194719471947191</v>
      </c>
      <c r="F19" s="88">
        <v>996</v>
      </c>
      <c r="G19" s="90">
        <v>0.65742574257425745</v>
      </c>
      <c r="H19" s="89">
        <v>2.4561296859169195</v>
      </c>
    </row>
    <row r="20" spans="1:8" x14ac:dyDescent="0.25">
      <c r="A20" s="151"/>
      <c r="B20" s="87" t="s">
        <v>48</v>
      </c>
      <c r="C20" s="88">
        <v>1611</v>
      </c>
      <c r="D20" s="88">
        <v>1336</v>
      </c>
      <c r="E20" s="90">
        <v>0.82929857231533211</v>
      </c>
      <c r="F20" s="88">
        <v>1076</v>
      </c>
      <c r="G20" s="90">
        <v>0.66790813159528239</v>
      </c>
      <c r="H20" s="89">
        <v>2.5502487562189056</v>
      </c>
    </row>
    <row r="21" spans="1:8" x14ac:dyDescent="0.25">
      <c r="A21" s="151"/>
      <c r="B21" s="87" t="s">
        <v>47</v>
      </c>
      <c r="C21" s="88">
        <v>1362</v>
      </c>
      <c r="D21" s="88">
        <v>1137</v>
      </c>
      <c r="E21" s="90">
        <v>0.83480176211453749</v>
      </c>
      <c r="F21" s="88">
        <v>902</v>
      </c>
      <c r="G21" s="90">
        <v>0.66226138032305437</v>
      </c>
      <c r="H21" s="89">
        <v>2.5811881188118817</v>
      </c>
    </row>
    <row r="22" spans="1:8" x14ac:dyDescent="0.25">
      <c r="A22" s="152"/>
      <c r="B22" s="95" t="s">
        <v>30</v>
      </c>
      <c r="C22" s="107">
        <f>IFERROR(SUM(C17:C21), "--")</f>
        <v>6726</v>
      </c>
      <c r="D22" s="107">
        <f>IFERROR(SUM(D17:D21), "--")</f>
        <v>5696</v>
      </c>
      <c r="E22" s="109">
        <f>IFERROR(D22/C22, "--" )</f>
        <v>0.84686292001189412</v>
      </c>
      <c r="F22" s="107">
        <f>IFERROR(SUM(F17:F21), "--")</f>
        <v>4412</v>
      </c>
      <c r="G22" s="109">
        <f>IFERROR(F22/C22, "--" )</f>
        <v>0.65596193874516795</v>
      </c>
      <c r="H22" s="108" t="s">
        <v>32</v>
      </c>
    </row>
    <row r="23" spans="1:8" s="24" customFormat="1" ht="30" x14ac:dyDescent="0.25">
      <c r="A23" s="49" t="s">
        <v>22</v>
      </c>
      <c r="B23" s="2" t="s">
        <v>4</v>
      </c>
      <c r="C23" s="65" t="s">
        <v>51</v>
      </c>
      <c r="D23" s="65" t="s">
        <v>52</v>
      </c>
      <c r="E23" s="65" t="s">
        <v>49</v>
      </c>
      <c r="F23" s="65" t="s">
        <v>53</v>
      </c>
      <c r="G23" s="65" t="s">
        <v>3</v>
      </c>
      <c r="H23" s="65" t="s">
        <v>50</v>
      </c>
    </row>
    <row r="24" spans="1:8" ht="15" customHeight="1" x14ac:dyDescent="0.25">
      <c r="A24" s="136" t="s">
        <v>61</v>
      </c>
      <c r="B24" s="7" t="s">
        <v>0</v>
      </c>
      <c r="C24" s="4">
        <v>109</v>
      </c>
      <c r="D24" s="4">
        <v>94</v>
      </c>
      <c r="E24" s="5">
        <v>0.86238532110091748</v>
      </c>
      <c r="F24" s="4">
        <v>64</v>
      </c>
      <c r="G24" s="5">
        <v>0.58715596330275233</v>
      </c>
      <c r="H24" s="6">
        <v>2.1509433962264151</v>
      </c>
    </row>
    <row r="25" spans="1:8" x14ac:dyDescent="0.25">
      <c r="A25" s="137"/>
      <c r="B25" s="7" t="s">
        <v>1</v>
      </c>
      <c r="C25" s="4">
        <v>129</v>
      </c>
      <c r="D25" s="4">
        <v>103</v>
      </c>
      <c r="E25" s="5">
        <v>0.79844961240310075</v>
      </c>
      <c r="F25" s="4">
        <v>66</v>
      </c>
      <c r="G25" s="5">
        <v>0.51162790697674421</v>
      </c>
      <c r="H25" s="6">
        <v>2.0196969696969695</v>
      </c>
    </row>
    <row r="26" spans="1:8" x14ac:dyDescent="0.25">
      <c r="A26" s="137"/>
      <c r="B26" s="7" t="s">
        <v>2</v>
      </c>
      <c r="C26" s="4">
        <v>209</v>
      </c>
      <c r="D26" s="4">
        <v>180</v>
      </c>
      <c r="E26" s="5">
        <v>0.86124401913875603</v>
      </c>
      <c r="F26" s="4">
        <v>114</v>
      </c>
      <c r="G26" s="5">
        <v>0.54545454545454541</v>
      </c>
      <c r="H26" s="6">
        <v>2.0774193548387099</v>
      </c>
    </row>
    <row r="27" spans="1:8" x14ac:dyDescent="0.25">
      <c r="A27" s="137"/>
      <c r="B27" s="7" t="s">
        <v>48</v>
      </c>
      <c r="C27" s="4">
        <v>172</v>
      </c>
      <c r="D27" s="4">
        <v>132</v>
      </c>
      <c r="E27" s="5">
        <v>0.76744186046511631</v>
      </c>
      <c r="F27" s="4">
        <v>84</v>
      </c>
      <c r="G27" s="5">
        <v>0.48837209302325579</v>
      </c>
      <c r="H27" s="6">
        <v>2.0944444444444446</v>
      </c>
    </row>
    <row r="28" spans="1:8" x14ac:dyDescent="0.25">
      <c r="A28" s="137"/>
      <c r="B28" s="7" t="s">
        <v>47</v>
      </c>
      <c r="C28" s="4">
        <v>135</v>
      </c>
      <c r="D28" s="4">
        <v>110</v>
      </c>
      <c r="E28" s="5">
        <v>0.81481481481481477</v>
      </c>
      <c r="F28" s="4">
        <v>75</v>
      </c>
      <c r="G28" s="5">
        <v>0.55555555555555558</v>
      </c>
      <c r="H28" s="6">
        <v>2.0024691358024693</v>
      </c>
    </row>
    <row r="29" spans="1:8" x14ac:dyDescent="0.25">
      <c r="A29" s="138"/>
      <c r="B29" s="54" t="s">
        <v>30</v>
      </c>
      <c r="C29" s="17">
        <f>IFERROR(SUM(C24:C28), "--")</f>
        <v>754</v>
      </c>
      <c r="D29" s="17">
        <f>IFERROR(SUM(D24:D28), "--")</f>
        <v>619</v>
      </c>
      <c r="E29" s="102">
        <f>IFERROR(D29/C29, "--" )</f>
        <v>0.82095490716180375</v>
      </c>
      <c r="F29" s="17">
        <f>IFERROR(SUM(F24:F28), "--")</f>
        <v>403</v>
      </c>
      <c r="G29" s="102">
        <f>IFERROR(F29/C29, "--" )</f>
        <v>0.53448275862068961</v>
      </c>
      <c r="H29" s="103" t="s">
        <v>32</v>
      </c>
    </row>
    <row r="30" spans="1:8" ht="15" customHeight="1" x14ac:dyDescent="0.25">
      <c r="A30" s="133" t="s">
        <v>60</v>
      </c>
      <c r="B30" s="87" t="s">
        <v>0</v>
      </c>
      <c r="C30" s="88">
        <v>13</v>
      </c>
      <c r="D30" s="88">
        <v>11</v>
      </c>
      <c r="E30" s="90">
        <v>0.84615384615384615</v>
      </c>
      <c r="F30" s="88">
        <v>6</v>
      </c>
      <c r="G30" s="90">
        <v>0.46153846153846156</v>
      </c>
      <c r="H30" s="89">
        <v>2.1666666666666665</v>
      </c>
    </row>
    <row r="31" spans="1:8" x14ac:dyDescent="0.25">
      <c r="A31" s="134"/>
      <c r="B31" s="87" t="s">
        <v>1</v>
      </c>
      <c r="C31" s="88">
        <v>6</v>
      </c>
      <c r="D31" s="88">
        <v>6</v>
      </c>
      <c r="E31" s="90">
        <v>1</v>
      </c>
      <c r="F31" s="88">
        <v>4</v>
      </c>
      <c r="G31" s="90">
        <v>0.66666666666666663</v>
      </c>
      <c r="H31" s="89">
        <v>2.65</v>
      </c>
    </row>
    <row r="32" spans="1:8" x14ac:dyDescent="0.25">
      <c r="A32" s="134"/>
      <c r="B32" s="87" t="s">
        <v>2</v>
      </c>
      <c r="C32" s="88">
        <v>5</v>
      </c>
      <c r="D32" s="88">
        <v>5</v>
      </c>
      <c r="E32" s="90">
        <v>1</v>
      </c>
      <c r="F32" s="88">
        <v>0</v>
      </c>
      <c r="G32" s="90">
        <v>0</v>
      </c>
      <c r="H32" s="89">
        <v>0.25</v>
      </c>
    </row>
    <row r="33" spans="1:8" x14ac:dyDescent="0.25">
      <c r="A33" s="134"/>
      <c r="B33" s="87" t="s">
        <v>48</v>
      </c>
      <c r="C33" s="88">
        <v>6</v>
      </c>
      <c r="D33" s="88">
        <v>5</v>
      </c>
      <c r="E33" s="90">
        <v>0.83333333333333337</v>
      </c>
      <c r="F33" s="88">
        <v>4</v>
      </c>
      <c r="G33" s="90">
        <v>0.66666666666666663</v>
      </c>
      <c r="H33" s="89">
        <v>1.925</v>
      </c>
    </row>
    <row r="34" spans="1:8" x14ac:dyDescent="0.25">
      <c r="A34" s="134"/>
      <c r="B34" s="87" t="s">
        <v>47</v>
      </c>
      <c r="C34" s="88">
        <v>2</v>
      </c>
      <c r="D34" s="88">
        <v>2</v>
      </c>
      <c r="E34" s="90">
        <v>1</v>
      </c>
      <c r="F34" s="88">
        <v>1</v>
      </c>
      <c r="G34" s="90">
        <v>0.5</v>
      </c>
      <c r="H34" s="89">
        <v>2</v>
      </c>
    </row>
    <row r="35" spans="1:8" x14ac:dyDescent="0.25">
      <c r="A35" s="135"/>
      <c r="B35" s="95" t="s">
        <v>30</v>
      </c>
      <c r="C35" s="107">
        <f>IFERROR(SUM(C30:C34), "--")</f>
        <v>32</v>
      </c>
      <c r="D35" s="107">
        <f>IFERROR(SUM(D30:D34), "--")</f>
        <v>29</v>
      </c>
      <c r="E35" s="109">
        <f>IFERROR(D35/C35, "--" )</f>
        <v>0.90625</v>
      </c>
      <c r="F35" s="107">
        <f>IFERROR(SUM(F30:F34), "--")</f>
        <v>15</v>
      </c>
      <c r="G35" s="109">
        <f>IFERROR(F35/C35, "--" )</f>
        <v>0.46875</v>
      </c>
      <c r="H35" s="108" t="s">
        <v>32</v>
      </c>
    </row>
    <row r="36" spans="1:8" x14ac:dyDescent="0.25">
      <c r="A36" s="142" t="s">
        <v>16</v>
      </c>
      <c r="B36" s="7" t="s">
        <v>0</v>
      </c>
      <c r="C36" s="4">
        <v>69</v>
      </c>
      <c r="D36" s="4">
        <v>65</v>
      </c>
      <c r="E36" s="5">
        <v>0.94202898550724634</v>
      </c>
      <c r="F36" s="4">
        <v>54</v>
      </c>
      <c r="G36" s="5">
        <v>0.78260869565217395</v>
      </c>
      <c r="H36" s="6">
        <v>2.7576271186440677</v>
      </c>
    </row>
    <row r="37" spans="1:8" x14ac:dyDescent="0.25">
      <c r="A37" s="143"/>
      <c r="B37" s="7" t="s">
        <v>1</v>
      </c>
      <c r="C37" s="4">
        <v>77</v>
      </c>
      <c r="D37" s="4">
        <v>65</v>
      </c>
      <c r="E37" s="5">
        <v>0.8441558441558441</v>
      </c>
      <c r="F37" s="4">
        <v>57</v>
      </c>
      <c r="G37" s="5">
        <v>0.74025974025974028</v>
      </c>
      <c r="H37" s="6">
        <v>2.9113207547169808</v>
      </c>
    </row>
    <row r="38" spans="1:8" x14ac:dyDescent="0.25">
      <c r="A38" s="143"/>
      <c r="B38" s="7" t="s">
        <v>2</v>
      </c>
      <c r="C38" s="25">
        <v>80</v>
      </c>
      <c r="D38" s="25">
        <v>73</v>
      </c>
      <c r="E38" s="5">
        <v>0.91249999999999998</v>
      </c>
      <c r="F38" s="25">
        <v>58</v>
      </c>
      <c r="G38" s="5">
        <v>0.72499999999999998</v>
      </c>
      <c r="H38" s="22">
        <v>2.6960784313725492</v>
      </c>
    </row>
    <row r="39" spans="1:8" x14ac:dyDescent="0.25">
      <c r="A39" s="143"/>
      <c r="B39" s="7" t="s">
        <v>48</v>
      </c>
      <c r="C39" s="4">
        <v>106</v>
      </c>
      <c r="D39" s="4">
        <v>99</v>
      </c>
      <c r="E39" s="5">
        <v>0.93396226415094341</v>
      </c>
      <c r="F39" s="4">
        <v>90</v>
      </c>
      <c r="G39" s="5">
        <v>0.84905660377358494</v>
      </c>
      <c r="H39" s="6">
        <v>3.1910256410256408</v>
      </c>
    </row>
    <row r="40" spans="1:8" x14ac:dyDescent="0.25">
      <c r="A40" s="143"/>
      <c r="B40" s="7" t="s">
        <v>47</v>
      </c>
      <c r="C40" s="4">
        <v>96</v>
      </c>
      <c r="D40" s="4">
        <v>89</v>
      </c>
      <c r="E40" s="5">
        <v>0.92708333333333337</v>
      </c>
      <c r="F40" s="4">
        <v>81</v>
      </c>
      <c r="G40" s="5">
        <v>0.84375</v>
      </c>
      <c r="H40" s="6">
        <v>3.1098591549295773</v>
      </c>
    </row>
    <row r="41" spans="1:8" x14ac:dyDescent="0.25">
      <c r="A41" s="144"/>
      <c r="B41" s="54" t="s">
        <v>30</v>
      </c>
      <c r="C41" s="17">
        <f>IFERROR(SUM(C36:C40), "--")</f>
        <v>428</v>
      </c>
      <c r="D41" s="17">
        <f>IFERROR(SUM(D36:D40), "--")</f>
        <v>391</v>
      </c>
      <c r="E41" s="102">
        <f>IFERROR(D41/C41, "--" )</f>
        <v>0.91355140186915884</v>
      </c>
      <c r="F41" s="17">
        <f>IFERROR(SUM(F36:F40), "--")</f>
        <v>340</v>
      </c>
      <c r="G41" s="102">
        <f>IFERROR(F41/C41, "--" )</f>
        <v>0.79439252336448596</v>
      </c>
      <c r="H41" s="103" t="s">
        <v>32</v>
      </c>
    </row>
    <row r="42" spans="1:8" x14ac:dyDescent="0.25">
      <c r="A42" s="139" t="s">
        <v>17</v>
      </c>
      <c r="B42" s="87" t="s">
        <v>0</v>
      </c>
      <c r="C42" s="88">
        <v>48</v>
      </c>
      <c r="D42" s="88">
        <v>43</v>
      </c>
      <c r="E42" s="90">
        <v>0.89583333333333337</v>
      </c>
      <c r="F42" s="88">
        <v>37</v>
      </c>
      <c r="G42" s="90">
        <v>0.77083333333333337</v>
      </c>
      <c r="H42" s="89">
        <v>2.7885714285714283</v>
      </c>
    </row>
    <row r="43" spans="1:8" x14ac:dyDescent="0.25">
      <c r="A43" s="140"/>
      <c r="B43" s="87" t="s">
        <v>1</v>
      </c>
      <c r="C43" s="88">
        <v>58</v>
      </c>
      <c r="D43" s="88">
        <v>47</v>
      </c>
      <c r="E43" s="90">
        <v>0.81034482758620685</v>
      </c>
      <c r="F43" s="88">
        <v>32</v>
      </c>
      <c r="G43" s="90">
        <v>0.55172413793103448</v>
      </c>
      <c r="H43" s="89">
        <v>2.1974358974358976</v>
      </c>
    </row>
    <row r="44" spans="1:8" x14ac:dyDescent="0.25">
      <c r="A44" s="140"/>
      <c r="B44" s="87" t="s">
        <v>2</v>
      </c>
      <c r="C44" s="88">
        <v>79</v>
      </c>
      <c r="D44" s="88">
        <v>69</v>
      </c>
      <c r="E44" s="90">
        <v>0.87341772151898733</v>
      </c>
      <c r="F44" s="88">
        <v>57</v>
      </c>
      <c r="G44" s="90">
        <v>0.72151898734177211</v>
      </c>
      <c r="H44" s="89">
        <v>2.7884615384615383</v>
      </c>
    </row>
    <row r="45" spans="1:8" x14ac:dyDescent="0.25">
      <c r="A45" s="140"/>
      <c r="B45" s="87" t="s">
        <v>48</v>
      </c>
      <c r="C45" s="88">
        <v>76</v>
      </c>
      <c r="D45" s="88">
        <v>63</v>
      </c>
      <c r="E45" s="90">
        <v>0.82894736842105265</v>
      </c>
      <c r="F45" s="88">
        <v>51</v>
      </c>
      <c r="G45" s="90">
        <v>0.67105263157894735</v>
      </c>
      <c r="H45" s="89">
        <v>2.6803921568627449</v>
      </c>
    </row>
    <row r="46" spans="1:8" x14ac:dyDescent="0.25">
      <c r="A46" s="140"/>
      <c r="B46" s="87" t="s">
        <v>47</v>
      </c>
      <c r="C46" s="88">
        <v>52</v>
      </c>
      <c r="D46" s="88">
        <v>44</v>
      </c>
      <c r="E46" s="90">
        <v>0.84615384615384615</v>
      </c>
      <c r="F46" s="88">
        <v>35</v>
      </c>
      <c r="G46" s="90">
        <v>0.67307692307692313</v>
      </c>
      <c r="H46" s="89">
        <v>2.4599999999999995</v>
      </c>
    </row>
    <row r="47" spans="1:8" x14ac:dyDescent="0.25">
      <c r="A47" s="141"/>
      <c r="B47" s="95" t="s">
        <v>30</v>
      </c>
      <c r="C47" s="107">
        <f>IFERROR(SUM(C42:C46), "--")</f>
        <v>313</v>
      </c>
      <c r="D47" s="107">
        <f>IFERROR(SUM(D42:D46), "--")</f>
        <v>266</v>
      </c>
      <c r="E47" s="109">
        <f>IFERROR(D47/C47, "--" )</f>
        <v>0.84984025559105436</v>
      </c>
      <c r="F47" s="107">
        <f>IFERROR(SUM(F42:F46), "--")</f>
        <v>212</v>
      </c>
      <c r="G47" s="109">
        <f>IFERROR(F47/C47, "--" )</f>
        <v>0.67731629392971249</v>
      </c>
      <c r="H47" s="108" t="s">
        <v>32</v>
      </c>
    </row>
    <row r="48" spans="1:8" x14ac:dyDescent="0.25">
      <c r="A48" s="142" t="s">
        <v>92</v>
      </c>
      <c r="B48" s="7" t="s">
        <v>0</v>
      </c>
      <c r="C48" s="4">
        <v>775</v>
      </c>
      <c r="D48" s="4">
        <v>656</v>
      </c>
      <c r="E48" s="5">
        <v>0.84645161290322579</v>
      </c>
      <c r="F48" s="4">
        <v>440</v>
      </c>
      <c r="G48" s="5">
        <v>0.56774193548387097</v>
      </c>
      <c r="H48" s="6">
        <v>2.1561027837259106</v>
      </c>
    </row>
    <row r="49" spans="1:8" x14ac:dyDescent="0.25">
      <c r="A49" s="143"/>
      <c r="B49" s="7" t="s">
        <v>1</v>
      </c>
      <c r="C49" s="4">
        <v>831</v>
      </c>
      <c r="D49" s="4">
        <v>687</v>
      </c>
      <c r="E49" s="5">
        <v>0.8267148014440433</v>
      </c>
      <c r="F49" s="4">
        <v>503</v>
      </c>
      <c r="G49" s="5">
        <v>0.60529482551143199</v>
      </c>
      <c r="H49" s="6">
        <v>2.2703296703296703</v>
      </c>
    </row>
    <row r="50" spans="1:8" x14ac:dyDescent="0.25">
      <c r="A50" s="143"/>
      <c r="B50" s="7" t="s">
        <v>2</v>
      </c>
      <c r="C50" s="4">
        <v>1068</v>
      </c>
      <c r="D50" s="4">
        <v>889</v>
      </c>
      <c r="E50" s="5">
        <v>0.83239700374531833</v>
      </c>
      <c r="F50" s="4">
        <v>639</v>
      </c>
      <c r="G50" s="5">
        <v>0.598314606741573</v>
      </c>
      <c r="H50" s="6">
        <v>2.2197730956239869</v>
      </c>
    </row>
    <row r="51" spans="1:8" x14ac:dyDescent="0.25">
      <c r="A51" s="143"/>
      <c r="B51" s="7" t="s">
        <v>48</v>
      </c>
      <c r="C51" s="4">
        <v>1199</v>
      </c>
      <c r="D51" s="4">
        <v>1016</v>
      </c>
      <c r="E51" s="5">
        <v>0.84737281067556292</v>
      </c>
      <c r="F51" s="4">
        <v>758</v>
      </c>
      <c r="G51" s="5">
        <v>0.63219349457881568</v>
      </c>
      <c r="H51" s="6">
        <v>2.2895953757225436</v>
      </c>
    </row>
    <row r="52" spans="1:8" x14ac:dyDescent="0.25">
      <c r="A52" s="143"/>
      <c r="B52" s="7" t="s">
        <v>47</v>
      </c>
      <c r="C52" s="4">
        <v>1018</v>
      </c>
      <c r="D52" s="4">
        <v>855</v>
      </c>
      <c r="E52" s="5">
        <v>0.83988212180746558</v>
      </c>
      <c r="F52" s="4">
        <v>667</v>
      </c>
      <c r="G52" s="5">
        <v>0.65520628683693516</v>
      </c>
      <c r="H52" s="6">
        <v>2.4411954765751216</v>
      </c>
    </row>
    <row r="53" spans="1:8" x14ac:dyDescent="0.25">
      <c r="A53" s="144"/>
      <c r="B53" s="54" t="s">
        <v>30</v>
      </c>
      <c r="C53" s="17">
        <f>IFERROR(SUM(C48:C52), "--")</f>
        <v>4891</v>
      </c>
      <c r="D53" s="17">
        <f>IFERROR(SUM(D48:D52), "--")</f>
        <v>4103</v>
      </c>
      <c r="E53" s="102">
        <f>IFERROR(D53/C53, "--" )</f>
        <v>0.83888775301574325</v>
      </c>
      <c r="F53" s="17">
        <f>IFERROR(SUM(F48:F52), "--")</f>
        <v>3007</v>
      </c>
      <c r="G53" s="102">
        <f>IFERROR(F53/C53, "--" )</f>
        <v>0.61480269883459415</v>
      </c>
      <c r="H53" s="103" t="s">
        <v>32</v>
      </c>
    </row>
    <row r="54" spans="1:8" x14ac:dyDescent="0.25">
      <c r="A54" s="139" t="s">
        <v>18</v>
      </c>
      <c r="B54" s="87" t="s">
        <v>0</v>
      </c>
      <c r="C54" s="88">
        <v>13</v>
      </c>
      <c r="D54" s="88">
        <v>12</v>
      </c>
      <c r="E54" s="90">
        <v>0.92307692307692313</v>
      </c>
      <c r="F54" s="88">
        <v>9</v>
      </c>
      <c r="G54" s="90">
        <v>0.69230769230769229</v>
      </c>
      <c r="H54" s="89">
        <v>2.209090909090909</v>
      </c>
    </row>
    <row r="55" spans="1:8" x14ac:dyDescent="0.25">
      <c r="A55" s="140"/>
      <c r="B55" s="87" t="s">
        <v>1</v>
      </c>
      <c r="C55" s="88">
        <v>7</v>
      </c>
      <c r="D55" s="88">
        <v>5</v>
      </c>
      <c r="E55" s="90">
        <v>0.7142857142857143</v>
      </c>
      <c r="F55" s="88">
        <v>4</v>
      </c>
      <c r="G55" s="90">
        <v>0.5714285714285714</v>
      </c>
      <c r="H55" s="89">
        <v>2.2799999999999998</v>
      </c>
    </row>
    <row r="56" spans="1:8" x14ac:dyDescent="0.25">
      <c r="A56" s="140"/>
      <c r="B56" s="87" t="s">
        <v>2</v>
      </c>
      <c r="C56" s="88">
        <v>7</v>
      </c>
      <c r="D56" s="88">
        <v>6</v>
      </c>
      <c r="E56" s="90">
        <v>0.8571428571428571</v>
      </c>
      <c r="F56" s="88">
        <v>3</v>
      </c>
      <c r="G56" s="90">
        <v>0.42857142857142855</v>
      </c>
      <c r="H56" s="89">
        <v>1.3399999999999999</v>
      </c>
    </row>
    <row r="57" spans="1:8" x14ac:dyDescent="0.25">
      <c r="A57" s="140"/>
      <c r="B57" s="87" t="s">
        <v>48</v>
      </c>
      <c r="C57" s="88">
        <v>8</v>
      </c>
      <c r="D57" s="88">
        <v>5</v>
      </c>
      <c r="E57" s="90">
        <v>0.625</v>
      </c>
      <c r="F57" s="88">
        <v>0</v>
      </c>
      <c r="G57" s="90">
        <v>0</v>
      </c>
      <c r="H57" s="89">
        <v>0.33333333333333331</v>
      </c>
    </row>
    <row r="58" spans="1:8" x14ac:dyDescent="0.25">
      <c r="A58" s="140"/>
      <c r="B58" s="87" t="s">
        <v>47</v>
      </c>
      <c r="C58" s="88">
        <v>9</v>
      </c>
      <c r="D58" s="88">
        <v>4</v>
      </c>
      <c r="E58" s="90">
        <v>0.44444444444444442</v>
      </c>
      <c r="F58" s="88">
        <v>4</v>
      </c>
      <c r="G58" s="90">
        <v>0.44444444444444442</v>
      </c>
      <c r="H58" s="89">
        <v>2.8666666666666667</v>
      </c>
    </row>
    <row r="59" spans="1:8" x14ac:dyDescent="0.25">
      <c r="A59" s="141"/>
      <c r="B59" s="95" t="s">
        <v>30</v>
      </c>
      <c r="C59" s="107">
        <f>IFERROR(SUM(C54:C58), "--")</f>
        <v>44</v>
      </c>
      <c r="D59" s="107">
        <f>IFERROR(SUM(D54:D58), "--")</f>
        <v>32</v>
      </c>
      <c r="E59" s="109">
        <f>IFERROR(D59/C59, "--" )</f>
        <v>0.72727272727272729</v>
      </c>
      <c r="F59" s="107">
        <f>IFERROR(SUM(F54:F58), "--")</f>
        <v>20</v>
      </c>
      <c r="G59" s="109">
        <f>IFERROR(F59/C59, "--" )</f>
        <v>0.45454545454545453</v>
      </c>
      <c r="H59" s="108" t="s">
        <v>32</v>
      </c>
    </row>
    <row r="60" spans="1:8" x14ac:dyDescent="0.25">
      <c r="A60" s="136" t="s">
        <v>58</v>
      </c>
      <c r="B60" s="7" t="s">
        <v>0</v>
      </c>
      <c r="C60" s="4">
        <v>924</v>
      </c>
      <c r="D60" s="4">
        <v>820</v>
      </c>
      <c r="E60" s="5">
        <v>0.88744588744588748</v>
      </c>
      <c r="F60" s="4">
        <v>684</v>
      </c>
      <c r="G60" s="5">
        <v>0.74025974025974028</v>
      </c>
      <c r="H60" s="6">
        <v>2.7749999999999999</v>
      </c>
    </row>
    <row r="61" spans="1:8" x14ac:dyDescent="0.25">
      <c r="A61" s="137"/>
      <c r="B61" s="7" t="s">
        <v>1</v>
      </c>
      <c r="C61" s="4">
        <v>1118</v>
      </c>
      <c r="D61" s="4">
        <v>994</v>
      </c>
      <c r="E61" s="5">
        <v>0.88908765652951705</v>
      </c>
      <c r="F61" s="4">
        <v>826</v>
      </c>
      <c r="G61" s="5">
        <v>0.73881932021466901</v>
      </c>
      <c r="H61" s="6">
        <v>2.7472477064220184</v>
      </c>
    </row>
    <row r="62" spans="1:8" x14ac:dyDescent="0.25">
      <c r="A62" s="137"/>
      <c r="B62" s="7" t="s">
        <v>2</v>
      </c>
      <c r="C62" s="4">
        <v>1305</v>
      </c>
      <c r="D62" s="4">
        <v>1147</v>
      </c>
      <c r="E62" s="5">
        <v>0.87892720306513406</v>
      </c>
      <c r="F62" s="4">
        <v>955</v>
      </c>
      <c r="G62" s="5">
        <v>0.73180076628352486</v>
      </c>
      <c r="H62" s="6">
        <v>2.7356643356643353</v>
      </c>
    </row>
    <row r="63" spans="1:8" x14ac:dyDescent="0.25">
      <c r="A63" s="137"/>
      <c r="B63" s="7" t="s">
        <v>48</v>
      </c>
      <c r="C63" s="4">
        <v>1328</v>
      </c>
      <c r="D63" s="4">
        <v>1135</v>
      </c>
      <c r="E63" s="5">
        <v>0.85466867469879515</v>
      </c>
      <c r="F63" s="4">
        <v>963</v>
      </c>
      <c r="G63" s="5">
        <v>0.72515060240963858</v>
      </c>
      <c r="H63" s="6">
        <v>2.8313142857142863</v>
      </c>
    </row>
    <row r="64" spans="1:8" x14ac:dyDescent="0.25">
      <c r="A64" s="137"/>
      <c r="B64" s="7" t="s">
        <v>47</v>
      </c>
      <c r="C64" s="4">
        <v>1101</v>
      </c>
      <c r="D64" s="4">
        <v>950</v>
      </c>
      <c r="E64" s="5">
        <v>0.86285195277020887</v>
      </c>
      <c r="F64" s="4">
        <v>811</v>
      </c>
      <c r="G64" s="5">
        <v>0.7366030881017257</v>
      </c>
      <c r="H64" s="6">
        <v>2.8230978260869559</v>
      </c>
    </row>
    <row r="65" spans="1:8" x14ac:dyDescent="0.25">
      <c r="A65" s="138"/>
      <c r="B65" s="54" t="s">
        <v>30</v>
      </c>
      <c r="C65" s="17">
        <f>IFERROR(SUM(C60:C64), "--")</f>
        <v>5776</v>
      </c>
      <c r="D65" s="17">
        <f>IFERROR(SUM(D60:D64), "--")</f>
        <v>5046</v>
      </c>
      <c r="E65" s="102">
        <f>IFERROR(D65/C65, "--" )</f>
        <v>0.87361495844875348</v>
      </c>
      <c r="F65" s="17">
        <f>IFERROR(SUM(F60:F64), "--")</f>
        <v>4239</v>
      </c>
      <c r="G65" s="102">
        <f>IFERROR(F65/C65, "--" )</f>
        <v>0.73389889196675895</v>
      </c>
      <c r="H65" s="103" t="s">
        <v>32</v>
      </c>
    </row>
    <row r="66" spans="1:8" ht="15" customHeight="1" x14ac:dyDescent="0.25">
      <c r="A66" s="133" t="s">
        <v>62</v>
      </c>
      <c r="B66" s="87" t="s">
        <v>0</v>
      </c>
      <c r="C66" s="88">
        <v>156</v>
      </c>
      <c r="D66" s="88">
        <v>133</v>
      </c>
      <c r="E66" s="90">
        <v>0.85256410256410253</v>
      </c>
      <c r="F66" s="88">
        <v>107</v>
      </c>
      <c r="G66" s="90">
        <v>0.6858974358974359</v>
      </c>
      <c r="H66" s="89">
        <v>2.7706521739130441</v>
      </c>
    </row>
    <row r="67" spans="1:8" x14ac:dyDescent="0.25">
      <c r="A67" s="134"/>
      <c r="B67" s="87" t="s">
        <v>1</v>
      </c>
      <c r="C67" s="88">
        <v>184</v>
      </c>
      <c r="D67" s="88">
        <v>162</v>
      </c>
      <c r="E67" s="90">
        <v>0.88043478260869568</v>
      </c>
      <c r="F67" s="88">
        <v>122</v>
      </c>
      <c r="G67" s="90">
        <v>0.66304347826086951</v>
      </c>
      <c r="H67" s="89">
        <v>2.4627272727272724</v>
      </c>
    </row>
    <row r="68" spans="1:8" x14ac:dyDescent="0.25">
      <c r="A68" s="134"/>
      <c r="B68" s="87" t="s">
        <v>2</v>
      </c>
      <c r="C68" s="88">
        <v>178</v>
      </c>
      <c r="D68" s="88">
        <v>143</v>
      </c>
      <c r="E68" s="90">
        <v>0.8033707865168539</v>
      </c>
      <c r="F68" s="88">
        <v>112</v>
      </c>
      <c r="G68" s="90">
        <v>0.6292134831460674</v>
      </c>
      <c r="H68" s="89">
        <v>2.6342857142857148</v>
      </c>
    </row>
    <row r="69" spans="1:8" x14ac:dyDescent="0.25">
      <c r="A69" s="134"/>
      <c r="B69" s="87" t="s">
        <v>48</v>
      </c>
      <c r="C69" s="88">
        <v>196</v>
      </c>
      <c r="D69" s="88">
        <v>159</v>
      </c>
      <c r="E69" s="90">
        <v>0.81122448979591832</v>
      </c>
      <c r="F69" s="88">
        <v>129</v>
      </c>
      <c r="G69" s="90">
        <v>0.65816326530612246</v>
      </c>
      <c r="H69" s="89">
        <v>2.7724999999999995</v>
      </c>
    </row>
    <row r="70" spans="1:8" x14ac:dyDescent="0.25">
      <c r="A70" s="134"/>
      <c r="B70" s="87" t="s">
        <v>47</v>
      </c>
      <c r="C70" s="88">
        <v>193</v>
      </c>
      <c r="D70" s="88">
        <v>156</v>
      </c>
      <c r="E70" s="90">
        <v>0.80829015544041449</v>
      </c>
      <c r="F70" s="88">
        <v>127</v>
      </c>
      <c r="G70" s="90">
        <v>0.65803108808290156</v>
      </c>
      <c r="H70" s="89">
        <v>2.7836065573770492</v>
      </c>
    </row>
    <row r="71" spans="1:8" x14ac:dyDescent="0.25">
      <c r="A71" s="135"/>
      <c r="B71" s="95" t="s">
        <v>30</v>
      </c>
      <c r="C71" s="107">
        <f>IFERROR(SUM(C66:C70), "--")</f>
        <v>907</v>
      </c>
      <c r="D71" s="107">
        <f>IFERROR(SUM(D66:D70), "--")</f>
        <v>753</v>
      </c>
      <c r="E71" s="109">
        <f>IFERROR(D71/C71, "--" )</f>
        <v>0.83020948180815879</v>
      </c>
      <c r="F71" s="107">
        <f>IFERROR(SUM(F66:F70), "--")</f>
        <v>597</v>
      </c>
      <c r="G71" s="109">
        <f>IFERROR(F71/C71, "--" )</f>
        <v>0.65821389195148838</v>
      </c>
      <c r="H71" s="108" t="s">
        <v>32</v>
      </c>
    </row>
    <row r="72" spans="1:8" ht="15" customHeight="1" x14ac:dyDescent="0.25">
      <c r="A72" s="132" t="s">
        <v>59</v>
      </c>
      <c r="B72" s="7" t="s">
        <v>0</v>
      </c>
      <c r="C72" s="4">
        <v>29</v>
      </c>
      <c r="D72" s="4">
        <v>27</v>
      </c>
      <c r="E72" s="5">
        <v>0.93103448275862066</v>
      </c>
      <c r="F72" s="4">
        <v>21</v>
      </c>
      <c r="G72" s="5">
        <v>0.72413793103448276</v>
      </c>
      <c r="H72" s="6">
        <v>2.7142857142857144</v>
      </c>
    </row>
    <row r="73" spans="1:8" x14ac:dyDescent="0.25">
      <c r="A73" s="132"/>
      <c r="B73" s="7" t="s">
        <v>1</v>
      </c>
      <c r="C73" s="4">
        <v>23</v>
      </c>
      <c r="D73" s="4">
        <v>17</v>
      </c>
      <c r="E73" s="5">
        <v>0.73913043478260865</v>
      </c>
      <c r="F73" s="4">
        <v>15</v>
      </c>
      <c r="G73" s="5">
        <v>0.65217391304347827</v>
      </c>
      <c r="H73" s="6">
        <v>2.8454545454545457</v>
      </c>
    </row>
    <row r="74" spans="1:8" x14ac:dyDescent="0.25">
      <c r="A74" s="132"/>
      <c r="B74" s="7" t="s">
        <v>2</v>
      </c>
      <c r="C74" s="4">
        <v>17</v>
      </c>
      <c r="D74" s="4">
        <v>11</v>
      </c>
      <c r="E74" s="5">
        <v>0.6470588235294118</v>
      </c>
      <c r="F74" s="4">
        <v>9</v>
      </c>
      <c r="G74" s="5">
        <v>0.52941176470588236</v>
      </c>
      <c r="H74" s="6">
        <v>2.75</v>
      </c>
    </row>
    <row r="75" spans="1:8" x14ac:dyDescent="0.25">
      <c r="A75" s="132"/>
      <c r="B75" s="7" t="s">
        <v>48</v>
      </c>
      <c r="C75" s="4">
        <v>24</v>
      </c>
      <c r="D75" s="4">
        <v>21</v>
      </c>
      <c r="E75" s="5">
        <v>0.875</v>
      </c>
      <c r="F75" s="4">
        <v>17</v>
      </c>
      <c r="G75" s="5">
        <v>0.70833333333333337</v>
      </c>
      <c r="H75" s="6">
        <v>2.841176470588235</v>
      </c>
    </row>
    <row r="76" spans="1:8" x14ac:dyDescent="0.25">
      <c r="A76" s="132"/>
      <c r="B76" s="7" t="s">
        <v>47</v>
      </c>
      <c r="C76" s="4">
        <v>12</v>
      </c>
      <c r="D76" s="4">
        <v>11</v>
      </c>
      <c r="E76" s="5">
        <v>0.91666666666666663</v>
      </c>
      <c r="F76" s="4">
        <v>6</v>
      </c>
      <c r="G76" s="5">
        <v>0.5</v>
      </c>
      <c r="H76" s="6">
        <v>1.9222222222222223</v>
      </c>
    </row>
    <row r="77" spans="1:8" x14ac:dyDescent="0.25">
      <c r="A77" s="132"/>
      <c r="B77" s="54" t="s">
        <v>30</v>
      </c>
      <c r="C77" s="17">
        <f>IFERROR(SUM(C72:C76), "--")</f>
        <v>105</v>
      </c>
      <c r="D77" s="17">
        <f>IFERROR(SUM(D72:D76), "--")</f>
        <v>87</v>
      </c>
      <c r="E77" s="102">
        <f>IFERROR(D77/C77, "--" )</f>
        <v>0.82857142857142863</v>
      </c>
      <c r="F77" s="17">
        <f>IFERROR(SUM(F72:F76), "--")</f>
        <v>68</v>
      </c>
      <c r="G77" s="102">
        <f>IFERROR(F77/C77, "--" )</f>
        <v>0.64761904761904765</v>
      </c>
      <c r="H77" s="103"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161"/>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45" t="s">
        <v>100</v>
      </c>
      <c r="B1" s="145"/>
      <c r="C1" s="145"/>
      <c r="D1" s="145"/>
      <c r="E1" s="145"/>
      <c r="F1" s="145"/>
      <c r="G1" s="145"/>
      <c r="H1" s="145"/>
      <c r="I1" s="13"/>
      <c r="J1" s="12"/>
      <c r="K1" s="12"/>
      <c r="L1" s="12"/>
    </row>
    <row r="2" spans="1:12" x14ac:dyDescent="0.25">
      <c r="A2" s="145"/>
      <c r="B2" s="145"/>
      <c r="C2" s="145"/>
      <c r="D2" s="145"/>
      <c r="E2" s="145"/>
      <c r="F2" s="145"/>
      <c r="G2" s="145"/>
      <c r="H2" s="145"/>
      <c r="I2" s="13"/>
      <c r="J2" s="13"/>
      <c r="K2" s="13"/>
      <c r="L2" s="13"/>
    </row>
    <row r="3" spans="1:12" s="24" customFormat="1" ht="30" x14ac:dyDescent="0.25">
      <c r="A3" s="55" t="s">
        <v>44</v>
      </c>
      <c r="B3" s="2" t="s">
        <v>4</v>
      </c>
      <c r="C3" s="65" t="s">
        <v>51</v>
      </c>
      <c r="D3" s="65" t="s">
        <v>52</v>
      </c>
      <c r="E3" s="65" t="s">
        <v>49</v>
      </c>
      <c r="F3" s="65" t="s">
        <v>53</v>
      </c>
      <c r="G3" s="65" t="s">
        <v>3</v>
      </c>
      <c r="H3" s="65" t="s">
        <v>50</v>
      </c>
      <c r="I3" s="56"/>
      <c r="J3" s="56"/>
      <c r="K3" s="56"/>
      <c r="L3" s="56"/>
    </row>
    <row r="4" spans="1:12" x14ac:dyDescent="0.25">
      <c r="A4" s="159" t="s">
        <v>98</v>
      </c>
      <c r="B4" s="7" t="s">
        <v>0</v>
      </c>
      <c r="C4" s="4">
        <v>2136</v>
      </c>
      <c r="D4" s="4">
        <v>1861</v>
      </c>
      <c r="E4" s="15">
        <v>0.87125468164794007</v>
      </c>
      <c r="F4" s="4">
        <v>1422</v>
      </c>
      <c r="G4" s="15">
        <v>0.6657303370786517</v>
      </c>
      <c r="H4" s="14" t="s">
        <v>32</v>
      </c>
      <c r="I4" s="19"/>
      <c r="J4" s="19"/>
      <c r="K4" s="13"/>
      <c r="L4" s="13"/>
    </row>
    <row r="5" spans="1:12" x14ac:dyDescent="0.25">
      <c r="A5" s="160"/>
      <c r="B5" s="7" t="s">
        <v>1</v>
      </c>
      <c r="C5" s="4">
        <v>2433</v>
      </c>
      <c r="D5" s="4">
        <v>2086</v>
      </c>
      <c r="E5" s="5">
        <v>0.8573777229757501</v>
      </c>
      <c r="F5" s="4">
        <v>1629</v>
      </c>
      <c r="G5" s="5">
        <v>0.66954377311960545</v>
      </c>
      <c r="H5" s="6" t="s">
        <v>32</v>
      </c>
      <c r="I5" s="19"/>
      <c r="J5" s="19"/>
      <c r="K5" s="13"/>
      <c r="L5" s="13"/>
    </row>
    <row r="6" spans="1:12" x14ac:dyDescent="0.25">
      <c r="A6" s="160"/>
      <c r="B6" s="7" t="s">
        <v>2</v>
      </c>
      <c r="C6" s="4">
        <v>2948</v>
      </c>
      <c r="D6" s="4">
        <v>2523</v>
      </c>
      <c r="E6" s="5">
        <v>0.85583446404341923</v>
      </c>
      <c r="F6" s="4">
        <v>1947</v>
      </c>
      <c r="G6" s="5">
        <v>0.66044776119402981</v>
      </c>
      <c r="H6" s="6" t="s">
        <v>32</v>
      </c>
      <c r="I6" s="19"/>
      <c r="J6" s="19"/>
      <c r="K6" s="13"/>
      <c r="L6" s="13"/>
    </row>
    <row r="7" spans="1:12" x14ac:dyDescent="0.25">
      <c r="A7" s="160"/>
      <c r="B7" s="7" t="s">
        <v>48</v>
      </c>
      <c r="C7" s="4">
        <v>3115</v>
      </c>
      <c r="D7" s="4">
        <v>2635</v>
      </c>
      <c r="E7" s="5">
        <v>0.8459069020866774</v>
      </c>
      <c r="F7" s="4">
        <v>2096</v>
      </c>
      <c r="G7" s="5">
        <v>0.67287319422150882</v>
      </c>
      <c r="H7" s="6" t="s">
        <v>32</v>
      </c>
      <c r="I7" s="19"/>
      <c r="J7" s="19"/>
      <c r="K7" s="13"/>
      <c r="L7" s="13"/>
    </row>
    <row r="8" spans="1:12" x14ac:dyDescent="0.25">
      <c r="A8" s="160"/>
      <c r="B8" s="7" t="s">
        <v>47</v>
      </c>
      <c r="C8" s="4">
        <v>2618</v>
      </c>
      <c r="D8" s="4">
        <v>2221</v>
      </c>
      <c r="E8" s="5">
        <v>0.84835752482811311</v>
      </c>
      <c r="F8" s="4">
        <v>1807</v>
      </c>
      <c r="G8" s="5">
        <v>0.69022154316271966</v>
      </c>
      <c r="H8" s="6" t="s">
        <v>32</v>
      </c>
      <c r="I8" s="19"/>
      <c r="J8" s="19"/>
      <c r="K8" s="13"/>
      <c r="L8" s="13"/>
    </row>
    <row r="9" spans="1:12" x14ac:dyDescent="0.25">
      <c r="A9" s="161"/>
      <c r="B9" s="54" t="s">
        <v>30</v>
      </c>
      <c r="C9" s="17">
        <f>IFERROR(SUM(C4:C8), "--")</f>
        <v>13250</v>
      </c>
      <c r="D9" s="17">
        <f>IFERROR(SUM(D4:D8), "--")</f>
        <v>11326</v>
      </c>
      <c r="E9" s="102">
        <f>IFERROR(D9/C9, "--" )</f>
        <v>0.85479245283018868</v>
      </c>
      <c r="F9" s="17">
        <f>IFERROR(SUM(F4:F8), "--")</f>
        <v>8901</v>
      </c>
      <c r="G9" s="102">
        <f>IFERROR(F9/C9, "--" )</f>
        <v>0.67177358490566041</v>
      </c>
      <c r="H9" s="103" t="s">
        <v>32</v>
      </c>
      <c r="I9" s="19"/>
      <c r="J9" s="19"/>
      <c r="K9" s="13"/>
      <c r="L9" s="13"/>
    </row>
    <row r="10" spans="1:12" x14ac:dyDescent="0.25">
      <c r="A10" s="110"/>
    </row>
    <row r="11" spans="1:12" s="24" customFormat="1" ht="30" x14ac:dyDescent="0.25">
      <c r="A11" s="85" t="s">
        <v>43</v>
      </c>
      <c r="B11" s="2" t="s">
        <v>4</v>
      </c>
      <c r="C11" s="65" t="s">
        <v>51</v>
      </c>
      <c r="D11" s="65" t="s">
        <v>52</v>
      </c>
      <c r="E11" s="65" t="s">
        <v>49</v>
      </c>
      <c r="F11" s="65" t="s">
        <v>53</v>
      </c>
      <c r="G11" s="65" t="s">
        <v>3</v>
      </c>
      <c r="H11" s="65" t="s">
        <v>50</v>
      </c>
      <c r="I11" s="57"/>
    </row>
    <row r="12" spans="1:12" ht="15" customHeight="1" x14ac:dyDescent="0.25">
      <c r="A12" s="163" t="s">
        <v>104</v>
      </c>
      <c r="B12" s="7" t="s">
        <v>0</v>
      </c>
      <c r="C12" s="20" t="s">
        <v>32</v>
      </c>
      <c r="D12" s="20" t="s">
        <v>32</v>
      </c>
      <c r="E12" s="114" t="s">
        <v>32</v>
      </c>
      <c r="F12" s="20" t="s">
        <v>32</v>
      </c>
      <c r="G12" s="114" t="s">
        <v>32</v>
      </c>
      <c r="H12" s="113" t="s">
        <v>32</v>
      </c>
    </row>
    <row r="13" spans="1:12" x14ac:dyDescent="0.25">
      <c r="A13" s="164"/>
      <c r="B13" s="7" t="s">
        <v>1</v>
      </c>
      <c r="C13" s="20" t="s">
        <v>32</v>
      </c>
      <c r="D13" s="20" t="s">
        <v>32</v>
      </c>
      <c r="E13" s="114" t="s">
        <v>32</v>
      </c>
      <c r="F13" s="20" t="s">
        <v>32</v>
      </c>
      <c r="G13" s="114" t="s">
        <v>32</v>
      </c>
      <c r="H13" s="113" t="s">
        <v>32</v>
      </c>
      <c r="I13" s="58"/>
    </row>
    <row r="14" spans="1:12" x14ac:dyDescent="0.25">
      <c r="A14" s="164"/>
      <c r="B14" s="7" t="s">
        <v>2</v>
      </c>
      <c r="C14" s="4">
        <v>297</v>
      </c>
      <c r="D14" s="4">
        <v>239</v>
      </c>
      <c r="E14" s="5">
        <v>0.80471380471380471</v>
      </c>
      <c r="F14" s="4">
        <v>164</v>
      </c>
      <c r="G14" s="5">
        <v>0.55218855218855223</v>
      </c>
      <c r="H14" s="6" t="s">
        <v>32</v>
      </c>
      <c r="I14" s="58"/>
    </row>
    <row r="15" spans="1:12" x14ac:dyDescent="0.25">
      <c r="A15" s="164"/>
      <c r="B15" s="7" t="s">
        <v>48</v>
      </c>
      <c r="C15" s="4">
        <v>215</v>
      </c>
      <c r="D15" s="4">
        <v>162</v>
      </c>
      <c r="E15" s="5">
        <v>0.75348837209302322</v>
      </c>
      <c r="F15" s="4">
        <v>106</v>
      </c>
      <c r="G15" s="5">
        <v>0.49302325581395351</v>
      </c>
      <c r="H15" s="6" t="s">
        <v>32</v>
      </c>
      <c r="I15" s="58"/>
    </row>
    <row r="16" spans="1:12" x14ac:dyDescent="0.25">
      <c r="A16" s="164"/>
      <c r="B16" s="7" t="s">
        <v>47</v>
      </c>
      <c r="C16" s="4">
        <v>70</v>
      </c>
      <c r="D16" s="4">
        <v>55</v>
      </c>
      <c r="E16" s="5">
        <v>0.7857142857142857</v>
      </c>
      <c r="F16" s="4">
        <v>40</v>
      </c>
      <c r="G16" s="5">
        <v>0.5714285714285714</v>
      </c>
      <c r="H16" s="6" t="s">
        <v>32</v>
      </c>
      <c r="I16" s="58"/>
    </row>
    <row r="17" spans="1:9" x14ac:dyDescent="0.25">
      <c r="A17" s="165"/>
      <c r="B17" s="54" t="s">
        <v>30</v>
      </c>
      <c r="C17" s="17">
        <f>IFERROR(SUM(C12:C16), "--")</f>
        <v>582</v>
      </c>
      <c r="D17" s="17">
        <f>IFERROR(SUM(D12:D16), "--")</f>
        <v>456</v>
      </c>
      <c r="E17" s="102">
        <f>IFERROR(D17/C17, "--" )</f>
        <v>0.78350515463917525</v>
      </c>
      <c r="F17" s="17">
        <f>IFERROR(SUM(F12:F16), "--")</f>
        <v>310</v>
      </c>
      <c r="G17" s="102">
        <f>IFERROR(F17/C17, "--" )</f>
        <v>0.53264604810996563</v>
      </c>
      <c r="H17" s="103" t="s">
        <v>32</v>
      </c>
      <c r="I17" s="58"/>
    </row>
    <row r="18" spans="1:9" ht="15" customHeight="1" x14ac:dyDescent="0.25">
      <c r="A18" s="156" t="s">
        <v>105</v>
      </c>
      <c r="B18" s="87" t="s">
        <v>0</v>
      </c>
      <c r="C18" s="115" t="s">
        <v>32</v>
      </c>
      <c r="D18" s="115" t="s">
        <v>32</v>
      </c>
      <c r="E18" s="116" t="s">
        <v>32</v>
      </c>
      <c r="F18" s="115" t="s">
        <v>32</v>
      </c>
      <c r="G18" s="116" t="s">
        <v>32</v>
      </c>
      <c r="H18" s="117" t="s">
        <v>32</v>
      </c>
    </row>
    <row r="19" spans="1:9" x14ac:dyDescent="0.25">
      <c r="A19" s="157"/>
      <c r="B19" s="87" t="s">
        <v>1</v>
      </c>
      <c r="C19" s="115" t="s">
        <v>32</v>
      </c>
      <c r="D19" s="115" t="s">
        <v>32</v>
      </c>
      <c r="E19" s="116" t="s">
        <v>32</v>
      </c>
      <c r="F19" s="115" t="s">
        <v>32</v>
      </c>
      <c r="G19" s="116" t="s">
        <v>32</v>
      </c>
      <c r="H19" s="117" t="s">
        <v>32</v>
      </c>
      <c r="I19" s="58"/>
    </row>
    <row r="20" spans="1:9" x14ac:dyDescent="0.25">
      <c r="A20" s="157"/>
      <c r="B20" s="87" t="s">
        <v>2</v>
      </c>
      <c r="C20" s="88">
        <v>273</v>
      </c>
      <c r="D20" s="88">
        <v>247</v>
      </c>
      <c r="E20" s="90">
        <v>0.90476190476190477</v>
      </c>
      <c r="F20" s="88">
        <v>195</v>
      </c>
      <c r="G20" s="90">
        <v>0.7142857142857143</v>
      </c>
      <c r="H20" s="89" t="s">
        <v>32</v>
      </c>
      <c r="I20" s="58"/>
    </row>
    <row r="21" spans="1:9" x14ac:dyDescent="0.25">
      <c r="A21" s="157"/>
      <c r="B21" s="87" t="s">
        <v>48</v>
      </c>
      <c r="C21" s="88">
        <v>352</v>
      </c>
      <c r="D21" s="88">
        <v>306</v>
      </c>
      <c r="E21" s="90">
        <v>0.86931818181818177</v>
      </c>
      <c r="F21" s="88">
        <v>223</v>
      </c>
      <c r="G21" s="90">
        <v>0.63352272727272729</v>
      </c>
      <c r="H21" s="89" t="s">
        <v>32</v>
      </c>
      <c r="I21" s="58"/>
    </row>
    <row r="22" spans="1:9" x14ac:dyDescent="0.25">
      <c r="A22" s="157"/>
      <c r="B22" s="87" t="s">
        <v>47</v>
      </c>
      <c r="C22" s="88">
        <v>319</v>
      </c>
      <c r="D22" s="88">
        <v>288</v>
      </c>
      <c r="E22" s="90">
        <v>0.90282131661442011</v>
      </c>
      <c r="F22" s="88">
        <v>240</v>
      </c>
      <c r="G22" s="90">
        <v>0.75235109717868343</v>
      </c>
      <c r="H22" s="89" t="s">
        <v>32</v>
      </c>
      <c r="I22" s="58"/>
    </row>
    <row r="23" spans="1:9" x14ac:dyDescent="0.25">
      <c r="A23" s="158"/>
      <c r="B23" s="95" t="s">
        <v>30</v>
      </c>
      <c r="C23" s="107">
        <f>IFERROR(SUM(C18:C22), "--")</f>
        <v>944</v>
      </c>
      <c r="D23" s="107">
        <f>IFERROR(SUM(D18:D22), "--")</f>
        <v>841</v>
      </c>
      <c r="E23" s="109">
        <f>IFERROR(D23/C23, "--" )</f>
        <v>0.89088983050847459</v>
      </c>
      <c r="F23" s="107">
        <f>IFERROR(SUM(F18:F22), "--")</f>
        <v>658</v>
      </c>
      <c r="G23" s="109">
        <f>IFERROR(F23/C23, "--" )</f>
        <v>0.69703389830508478</v>
      </c>
      <c r="H23" s="108" t="s">
        <v>32</v>
      </c>
      <c r="I23" s="58"/>
    </row>
    <row r="24" spans="1:9" ht="15" customHeight="1" x14ac:dyDescent="0.25">
      <c r="A24" s="163" t="s">
        <v>106</v>
      </c>
      <c r="B24" s="7" t="s">
        <v>0</v>
      </c>
      <c r="C24" s="20" t="s">
        <v>32</v>
      </c>
      <c r="D24" s="20" t="s">
        <v>32</v>
      </c>
      <c r="E24" s="114" t="s">
        <v>32</v>
      </c>
      <c r="F24" s="20" t="s">
        <v>32</v>
      </c>
      <c r="G24" s="114" t="s">
        <v>32</v>
      </c>
      <c r="H24" s="113" t="s">
        <v>32</v>
      </c>
    </row>
    <row r="25" spans="1:9" x14ac:dyDescent="0.25">
      <c r="A25" s="164"/>
      <c r="B25" s="7" t="s">
        <v>1</v>
      </c>
      <c r="C25" s="20" t="s">
        <v>32</v>
      </c>
      <c r="D25" s="20" t="s">
        <v>32</v>
      </c>
      <c r="E25" s="114" t="s">
        <v>32</v>
      </c>
      <c r="F25" s="20" t="s">
        <v>32</v>
      </c>
      <c r="G25" s="114" t="s">
        <v>32</v>
      </c>
      <c r="H25" s="113" t="s">
        <v>32</v>
      </c>
      <c r="I25" s="58"/>
    </row>
    <row r="26" spans="1:9" x14ac:dyDescent="0.25">
      <c r="A26" s="164"/>
      <c r="B26" s="7" t="s">
        <v>2</v>
      </c>
      <c r="C26" s="4">
        <v>18</v>
      </c>
      <c r="D26" s="4">
        <v>17</v>
      </c>
      <c r="E26" s="5">
        <v>0.94444444444444442</v>
      </c>
      <c r="F26" s="4">
        <v>16</v>
      </c>
      <c r="G26" s="5">
        <v>0.88888888888888884</v>
      </c>
      <c r="H26" s="6" t="s">
        <v>32</v>
      </c>
      <c r="I26" s="58"/>
    </row>
    <row r="27" spans="1:9" x14ac:dyDescent="0.25">
      <c r="A27" s="164"/>
      <c r="B27" s="7" t="s">
        <v>48</v>
      </c>
      <c r="C27" s="118" t="s">
        <v>32</v>
      </c>
      <c r="D27" s="118" t="s">
        <v>32</v>
      </c>
      <c r="E27" s="52" t="s">
        <v>32</v>
      </c>
      <c r="F27" s="118" t="s">
        <v>32</v>
      </c>
      <c r="G27" s="52" t="s">
        <v>32</v>
      </c>
      <c r="H27" s="118" t="s">
        <v>32</v>
      </c>
      <c r="I27" s="58"/>
    </row>
    <row r="28" spans="1:9" x14ac:dyDescent="0.25">
      <c r="A28" s="164"/>
      <c r="B28" s="7" t="s">
        <v>47</v>
      </c>
      <c r="C28" s="20" t="s">
        <v>32</v>
      </c>
      <c r="D28" s="20" t="s">
        <v>32</v>
      </c>
      <c r="E28" s="114" t="s">
        <v>32</v>
      </c>
      <c r="F28" s="20" t="s">
        <v>32</v>
      </c>
      <c r="G28" s="114" t="s">
        <v>32</v>
      </c>
      <c r="H28" s="113" t="s">
        <v>32</v>
      </c>
      <c r="I28" s="58"/>
    </row>
    <row r="29" spans="1:9" x14ac:dyDescent="0.25">
      <c r="A29" s="165"/>
      <c r="B29" s="54" t="s">
        <v>30</v>
      </c>
      <c r="C29" s="17">
        <f>IFERROR(SUM(C24:C28), "--")</f>
        <v>18</v>
      </c>
      <c r="D29" s="17">
        <f>IFERROR(SUM(D24:D28), "--")</f>
        <v>17</v>
      </c>
      <c r="E29" s="102">
        <f>IFERROR(D29/C29, "--" )</f>
        <v>0.94444444444444442</v>
      </c>
      <c r="F29" s="17">
        <f>IFERROR(SUM(F24:F28), "--")</f>
        <v>16</v>
      </c>
      <c r="G29" s="102">
        <f>IFERROR(F29/C29, "--" )</f>
        <v>0.88888888888888884</v>
      </c>
      <c r="H29" s="103" t="s">
        <v>32</v>
      </c>
      <c r="I29" s="58"/>
    </row>
    <row r="30" spans="1:9" ht="15" customHeight="1" x14ac:dyDescent="0.25">
      <c r="A30" s="156" t="s">
        <v>107</v>
      </c>
      <c r="B30" s="87" t="s">
        <v>0</v>
      </c>
      <c r="C30" s="115" t="s">
        <v>32</v>
      </c>
      <c r="D30" s="115" t="s">
        <v>32</v>
      </c>
      <c r="E30" s="116" t="s">
        <v>32</v>
      </c>
      <c r="F30" s="115" t="s">
        <v>32</v>
      </c>
      <c r="G30" s="116" t="s">
        <v>32</v>
      </c>
      <c r="H30" s="117" t="s">
        <v>32</v>
      </c>
    </row>
    <row r="31" spans="1:9" x14ac:dyDescent="0.25">
      <c r="A31" s="157"/>
      <c r="B31" s="87" t="s">
        <v>1</v>
      </c>
      <c r="C31" s="115" t="s">
        <v>32</v>
      </c>
      <c r="D31" s="115" t="s">
        <v>32</v>
      </c>
      <c r="E31" s="116" t="s">
        <v>32</v>
      </c>
      <c r="F31" s="115" t="s">
        <v>32</v>
      </c>
      <c r="G31" s="116" t="s">
        <v>32</v>
      </c>
      <c r="H31" s="117" t="s">
        <v>32</v>
      </c>
      <c r="I31" s="58"/>
    </row>
    <row r="32" spans="1:9" x14ac:dyDescent="0.25">
      <c r="A32" s="157"/>
      <c r="B32" s="87" t="s">
        <v>2</v>
      </c>
      <c r="C32" s="88">
        <v>35</v>
      </c>
      <c r="D32" s="88">
        <v>28</v>
      </c>
      <c r="E32" s="90">
        <v>0.8</v>
      </c>
      <c r="F32" s="88">
        <v>16</v>
      </c>
      <c r="G32" s="90">
        <v>0.45714285714285713</v>
      </c>
      <c r="H32" s="89" t="s">
        <v>32</v>
      </c>
      <c r="I32" s="58"/>
    </row>
    <row r="33" spans="1:9" x14ac:dyDescent="0.25">
      <c r="A33" s="157"/>
      <c r="B33" s="87" t="s">
        <v>48</v>
      </c>
      <c r="C33" s="88">
        <v>94</v>
      </c>
      <c r="D33" s="88">
        <v>80</v>
      </c>
      <c r="E33" s="90">
        <v>0.85106382978723405</v>
      </c>
      <c r="F33" s="88">
        <v>70</v>
      </c>
      <c r="G33" s="90">
        <v>0.74468085106382975</v>
      </c>
      <c r="H33" s="89" t="s">
        <v>32</v>
      </c>
      <c r="I33" s="58"/>
    </row>
    <row r="34" spans="1:9" x14ac:dyDescent="0.25">
      <c r="A34" s="157"/>
      <c r="B34" s="87" t="s">
        <v>47</v>
      </c>
      <c r="C34" s="88">
        <v>103</v>
      </c>
      <c r="D34" s="88">
        <v>87</v>
      </c>
      <c r="E34" s="90">
        <v>0.84466019417475724</v>
      </c>
      <c r="F34" s="88">
        <v>67</v>
      </c>
      <c r="G34" s="90">
        <v>0.65048543689320393</v>
      </c>
      <c r="H34" s="89" t="s">
        <v>32</v>
      </c>
      <c r="I34" s="58"/>
    </row>
    <row r="35" spans="1:9" x14ac:dyDescent="0.25">
      <c r="A35" s="158"/>
      <c r="B35" s="95" t="s">
        <v>30</v>
      </c>
      <c r="C35" s="107">
        <f>IFERROR(SUM(C30:C34), "--")</f>
        <v>232</v>
      </c>
      <c r="D35" s="107">
        <f>IFERROR(SUM(D30:D34), "--")</f>
        <v>195</v>
      </c>
      <c r="E35" s="109">
        <f>IFERROR(D35/C35, "--" )</f>
        <v>0.84051724137931039</v>
      </c>
      <c r="F35" s="107">
        <f>IFERROR(SUM(F30:F34), "--")</f>
        <v>153</v>
      </c>
      <c r="G35" s="109">
        <f>IFERROR(F35/C35, "--" )</f>
        <v>0.65948275862068961</v>
      </c>
      <c r="H35" s="108" t="s">
        <v>32</v>
      </c>
      <c r="I35" s="58"/>
    </row>
    <row r="36" spans="1:9" ht="15" customHeight="1" x14ac:dyDescent="0.25">
      <c r="A36" s="163" t="s">
        <v>108</v>
      </c>
      <c r="B36" s="7" t="s">
        <v>0</v>
      </c>
      <c r="C36" s="118" t="s">
        <v>32</v>
      </c>
      <c r="D36" s="118" t="s">
        <v>32</v>
      </c>
      <c r="E36" s="52" t="s">
        <v>32</v>
      </c>
      <c r="F36" s="118" t="s">
        <v>32</v>
      </c>
      <c r="G36" s="52" t="s">
        <v>32</v>
      </c>
      <c r="H36" s="118" t="s">
        <v>32</v>
      </c>
    </row>
    <row r="37" spans="1:9" x14ac:dyDescent="0.25">
      <c r="A37" s="164"/>
      <c r="B37" s="7" t="s">
        <v>1</v>
      </c>
      <c r="C37" s="20" t="s">
        <v>32</v>
      </c>
      <c r="D37" s="20" t="s">
        <v>32</v>
      </c>
      <c r="E37" s="114" t="s">
        <v>32</v>
      </c>
      <c r="F37" s="20" t="s">
        <v>32</v>
      </c>
      <c r="G37" s="114" t="s">
        <v>32</v>
      </c>
      <c r="H37" s="113" t="s">
        <v>32</v>
      </c>
      <c r="I37" s="58"/>
    </row>
    <row r="38" spans="1:9" x14ac:dyDescent="0.25">
      <c r="A38" s="164"/>
      <c r="B38" s="7" t="s">
        <v>2</v>
      </c>
      <c r="C38" s="4">
        <v>38</v>
      </c>
      <c r="D38" s="4">
        <v>36</v>
      </c>
      <c r="E38" s="15">
        <v>0.94736842105263153</v>
      </c>
      <c r="F38" s="4">
        <v>18</v>
      </c>
      <c r="G38" s="15">
        <v>0.47368421052631576</v>
      </c>
      <c r="H38" s="14" t="s">
        <v>32</v>
      </c>
      <c r="I38" s="58"/>
    </row>
    <row r="39" spans="1:9" x14ac:dyDescent="0.25">
      <c r="A39" s="164"/>
      <c r="B39" s="7" t="s">
        <v>48</v>
      </c>
      <c r="C39" s="4">
        <v>36</v>
      </c>
      <c r="D39" s="4">
        <v>33</v>
      </c>
      <c r="E39" s="5">
        <v>0.91666666666666663</v>
      </c>
      <c r="F39" s="4">
        <v>23</v>
      </c>
      <c r="G39" s="5">
        <v>0.63888888888888884</v>
      </c>
      <c r="H39" s="6" t="s">
        <v>32</v>
      </c>
      <c r="I39" s="58"/>
    </row>
    <row r="40" spans="1:9" x14ac:dyDescent="0.25">
      <c r="A40" s="164"/>
      <c r="B40" s="7" t="s">
        <v>47</v>
      </c>
      <c r="C40" s="4">
        <v>21</v>
      </c>
      <c r="D40" s="4">
        <v>19</v>
      </c>
      <c r="E40" s="5">
        <v>0.90476190476190477</v>
      </c>
      <c r="F40" s="4">
        <v>12</v>
      </c>
      <c r="G40" s="5">
        <v>0.5714285714285714</v>
      </c>
      <c r="H40" s="6" t="s">
        <v>32</v>
      </c>
      <c r="I40" s="58"/>
    </row>
    <row r="41" spans="1:9" x14ac:dyDescent="0.25">
      <c r="A41" s="165"/>
      <c r="B41" s="54" t="s">
        <v>30</v>
      </c>
      <c r="C41" s="17">
        <f>IFERROR(SUM(C36:C40), "--")</f>
        <v>95</v>
      </c>
      <c r="D41" s="17">
        <f>IFERROR(SUM(D36:D40), "--")</f>
        <v>88</v>
      </c>
      <c r="E41" s="102">
        <f>IFERROR(D41/C41, "--" )</f>
        <v>0.9263157894736842</v>
      </c>
      <c r="F41" s="17">
        <f>IFERROR(SUM(F36:F40), "--")</f>
        <v>53</v>
      </c>
      <c r="G41" s="102">
        <f>IFERROR(F41/C41, "--" )</f>
        <v>0.55789473684210522</v>
      </c>
      <c r="H41" s="103" t="s">
        <v>32</v>
      </c>
      <c r="I41" s="58"/>
    </row>
    <row r="42" spans="1:9" ht="15" customHeight="1" x14ac:dyDescent="0.25">
      <c r="A42" s="156" t="s">
        <v>109</v>
      </c>
      <c r="B42" s="87" t="s">
        <v>0</v>
      </c>
      <c r="C42" s="88">
        <v>206</v>
      </c>
      <c r="D42" s="88">
        <v>185</v>
      </c>
      <c r="E42" s="90">
        <v>0.89805825242718451</v>
      </c>
      <c r="F42" s="88">
        <v>146</v>
      </c>
      <c r="G42" s="90">
        <v>0.70873786407766992</v>
      </c>
      <c r="H42" s="89" t="s">
        <v>32</v>
      </c>
    </row>
    <row r="43" spans="1:9" x14ac:dyDescent="0.25">
      <c r="A43" s="157"/>
      <c r="B43" s="87" t="s">
        <v>1</v>
      </c>
      <c r="C43" s="88">
        <v>212</v>
      </c>
      <c r="D43" s="88">
        <v>197</v>
      </c>
      <c r="E43" s="90">
        <v>0.92924528301886788</v>
      </c>
      <c r="F43" s="88">
        <v>164</v>
      </c>
      <c r="G43" s="90">
        <v>0.77358490566037741</v>
      </c>
      <c r="H43" s="89" t="s">
        <v>32</v>
      </c>
      <c r="I43" s="58"/>
    </row>
    <row r="44" spans="1:9" x14ac:dyDescent="0.25">
      <c r="A44" s="157"/>
      <c r="B44" s="87" t="s">
        <v>2</v>
      </c>
      <c r="C44" s="115" t="s">
        <v>32</v>
      </c>
      <c r="D44" s="115" t="s">
        <v>32</v>
      </c>
      <c r="E44" s="116" t="s">
        <v>32</v>
      </c>
      <c r="F44" s="115" t="s">
        <v>32</v>
      </c>
      <c r="G44" s="116" t="s">
        <v>32</v>
      </c>
      <c r="H44" s="117" t="s">
        <v>32</v>
      </c>
      <c r="I44" s="58"/>
    </row>
    <row r="45" spans="1:9" x14ac:dyDescent="0.25">
      <c r="A45" s="157"/>
      <c r="B45" s="87" t="s">
        <v>48</v>
      </c>
      <c r="C45" s="115" t="s">
        <v>32</v>
      </c>
      <c r="D45" s="115" t="s">
        <v>32</v>
      </c>
      <c r="E45" s="116" t="s">
        <v>32</v>
      </c>
      <c r="F45" s="115" t="s">
        <v>32</v>
      </c>
      <c r="G45" s="116" t="s">
        <v>32</v>
      </c>
      <c r="H45" s="117" t="s">
        <v>32</v>
      </c>
      <c r="I45" s="58"/>
    </row>
    <row r="46" spans="1:9" x14ac:dyDescent="0.25">
      <c r="A46" s="157"/>
      <c r="B46" s="87" t="s">
        <v>47</v>
      </c>
      <c r="C46" s="115" t="s">
        <v>32</v>
      </c>
      <c r="D46" s="115" t="s">
        <v>32</v>
      </c>
      <c r="E46" s="116" t="s">
        <v>32</v>
      </c>
      <c r="F46" s="115" t="s">
        <v>32</v>
      </c>
      <c r="G46" s="116" t="s">
        <v>32</v>
      </c>
      <c r="H46" s="117" t="s">
        <v>32</v>
      </c>
      <c r="I46" s="58"/>
    </row>
    <row r="47" spans="1:9" x14ac:dyDescent="0.25">
      <c r="A47" s="158"/>
      <c r="B47" s="95" t="s">
        <v>30</v>
      </c>
      <c r="C47" s="107">
        <f>IFERROR(SUM(C42:C46), "--")</f>
        <v>418</v>
      </c>
      <c r="D47" s="107">
        <f>IFERROR(SUM(D42:D46), "--")</f>
        <v>382</v>
      </c>
      <c r="E47" s="109">
        <f>IFERROR(D47/C47, "--" )</f>
        <v>0.9138755980861244</v>
      </c>
      <c r="F47" s="107">
        <f>IFERROR(SUM(F42:F46), "--")</f>
        <v>310</v>
      </c>
      <c r="G47" s="109">
        <f>IFERROR(F47/C47, "--" )</f>
        <v>0.74162679425837319</v>
      </c>
      <c r="H47" s="108" t="s">
        <v>32</v>
      </c>
      <c r="I47" s="58"/>
    </row>
    <row r="48" spans="1:9" ht="15" customHeight="1" x14ac:dyDescent="0.25">
      <c r="A48" s="162" t="s">
        <v>110</v>
      </c>
      <c r="B48" s="7" t="s">
        <v>0</v>
      </c>
      <c r="C48" s="4">
        <v>335</v>
      </c>
      <c r="D48" s="4">
        <v>295</v>
      </c>
      <c r="E48" s="15">
        <v>0.88059701492537312</v>
      </c>
      <c r="F48" s="4">
        <v>187</v>
      </c>
      <c r="G48" s="15">
        <v>0.55820895522388059</v>
      </c>
      <c r="H48" s="14" t="s">
        <v>32</v>
      </c>
    </row>
    <row r="49" spans="1:8" x14ac:dyDescent="0.25">
      <c r="A49" s="162"/>
      <c r="B49" s="7" t="s">
        <v>1</v>
      </c>
      <c r="C49" s="4">
        <v>422</v>
      </c>
      <c r="D49" s="4">
        <v>364</v>
      </c>
      <c r="E49" s="5">
        <v>0.86255924170616116</v>
      </c>
      <c r="F49" s="4">
        <v>245</v>
      </c>
      <c r="G49" s="5">
        <v>0.58056872037914697</v>
      </c>
      <c r="H49" s="6" t="s">
        <v>32</v>
      </c>
    </row>
    <row r="50" spans="1:8" x14ac:dyDescent="0.25">
      <c r="A50" s="162"/>
      <c r="B50" s="7" t="s">
        <v>2</v>
      </c>
      <c r="C50" s="20" t="s">
        <v>32</v>
      </c>
      <c r="D50" s="20" t="s">
        <v>32</v>
      </c>
      <c r="E50" s="114" t="s">
        <v>32</v>
      </c>
      <c r="F50" s="20" t="s">
        <v>32</v>
      </c>
      <c r="G50" s="114" t="s">
        <v>32</v>
      </c>
      <c r="H50" s="113" t="s">
        <v>32</v>
      </c>
    </row>
    <row r="51" spans="1:8" x14ac:dyDescent="0.25">
      <c r="A51" s="162"/>
      <c r="B51" s="7" t="s">
        <v>48</v>
      </c>
      <c r="C51" s="20" t="s">
        <v>32</v>
      </c>
      <c r="D51" s="20" t="s">
        <v>32</v>
      </c>
      <c r="E51" s="114" t="s">
        <v>32</v>
      </c>
      <c r="F51" s="20" t="s">
        <v>32</v>
      </c>
      <c r="G51" s="114" t="s">
        <v>32</v>
      </c>
      <c r="H51" s="113" t="s">
        <v>32</v>
      </c>
    </row>
    <row r="52" spans="1:8" x14ac:dyDescent="0.25">
      <c r="A52" s="162"/>
      <c r="B52" s="7" t="s">
        <v>47</v>
      </c>
      <c r="C52" s="20" t="s">
        <v>32</v>
      </c>
      <c r="D52" s="20" t="s">
        <v>32</v>
      </c>
      <c r="E52" s="114" t="s">
        <v>32</v>
      </c>
      <c r="F52" s="20" t="s">
        <v>32</v>
      </c>
      <c r="G52" s="114" t="s">
        <v>32</v>
      </c>
      <c r="H52" s="113" t="s">
        <v>32</v>
      </c>
    </row>
    <row r="53" spans="1:8" x14ac:dyDescent="0.25">
      <c r="A53" s="162"/>
      <c r="B53" s="54" t="s">
        <v>30</v>
      </c>
      <c r="C53" s="17">
        <f>IFERROR(SUM(C48:C52), "--")</f>
        <v>757</v>
      </c>
      <c r="D53" s="17">
        <f>IFERROR(SUM(D48:D52), "--")</f>
        <v>659</v>
      </c>
      <c r="E53" s="102">
        <f>IFERROR(D53/C53, "--" )</f>
        <v>0.8705416116248349</v>
      </c>
      <c r="F53" s="17">
        <f>IFERROR(SUM(F48:F52), "--")</f>
        <v>432</v>
      </c>
      <c r="G53" s="102">
        <f>IFERROR(F53/C53, "--" )</f>
        <v>0.57067371202113604</v>
      </c>
      <c r="H53" s="103" t="s">
        <v>32</v>
      </c>
    </row>
    <row r="54" spans="1:8" x14ac:dyDescent="0.25">
      <c r="A54" s="156" t="s">
        <v>111</v>
      </c>
      <c r="B54" s="87" t="s">
        <v>0</v>
      </c>
      <c r="C54" s="88">
        <v>47</v>
      </c>
      <c r="D54" s="88">
        <v>43</v>
      </c>
      <c r="E54" s="90">
        <v>0.91489361702127658</v>
      </c>
      <c r="F54" s="88">
        <v>34</v>
      </c>
      <c r="G54" s="90">
        <v>0.72340425531914898</v>
      </c>
      <c r="H54" s="89" t="s">
        <v>32</v>
      </c>
    </row>
    <row r="55" spans="1:8" x14ac:dyDescent="0.25">
      <c r="A55" s="157"/>
      <c r="B55" s="87" t="s">
        <v>1</v>
      </c>
      <c r="C55" s="88">
        <v>102</v>
      </c>
      <c r="D55" s="88">
        <v>98</v>
      </c>
      <c r="E55" s="90">
        <v>0.96078431372549022</v>
      </c>
      <c r="F55" s="88">
        <v>83</v>
      </c>
      <c r="G55" s="90">
        <v>0.81372549019607843</v>
      </c>
      <c r="H55" s="89" t="s">
        <v>32</v>
      </c>
    </row>
    <row r="56" spans="1:8" x14ac:dyDescent="0.25">
      <c r="A56" s="157"/>
      <c r="B56" s="87" t="s">
        <v>2</v>
      </c>
      <c r="C56" s="88">
        <v>104</v>
      </c>
      <c r="D56" s="88">
        <v>99</v>
      </c>
      <c r="E56" s="90">
        <v>0.95192307692307687</v>
      </c>
      <c r="F56" s="88">
        <v>81</v>
      </c>
      <c r="G56" s="90">
        <v>0.77884615384615385</v>
      </c>
      <c r="H56" s="89" t="s">
        <v>32</v>
      </c>
    </row>
    <row r="57" spans="1:8" x14ac:dyDescent="0.25">
      <c r="A57" s="157"/>
      <c r="B57" s="87" t="s">
        <v>48</v>
      </c>
      <c r="C57" s="88">
        <v>121</v>
      </c>
      <c r="D57" s="88">
        <v>98</v>
      </c>
      <c r="E57" s="90">
        <v>0.80991735537190079</v>
      </c>
      <c r="F57" s="88">
        <v>84</v>
      </c>
      <c r="G57" s="90">
        <v>0.69421487603305787</v>
      </c>
      <c r="H57" s="89" t="s">
        <v>32</v>
      </c>
    </row>
    <row r="58" spans="1:8" x14ac:dyDescent="0.25">
      <c r="A58" s="157"/>
      <c r="B58" s="87" t="s">
        <v>47</v>
      </c>
      <c r="C58" s="88">
        <v>53</v>
      </c>
      <c r="D58" s="88">
        <v>44</v>
      </c>
      <c r="E58" s="90">
        <v>0.83018867924528306</v>
      </c>
      <c r="F58" s="88">
        <v>39</v>
      </c>
      <c r="G58" s="90">
        <v>0.73584905660377353</v>
      </c>
      <c r="H58" s="89" t="s">
        <v>32</v>
      </c>
    </row>
    <row r="59" spans="1:8" x14ac:dyDescent="0.25">
      <c r="A59" s="158"/>
      <c r="B59" s="95" t="s">
        <v>30</v>
      </c>
      <c r="C59" s="107">
        <f>IFERROR(SUM(C54:C58), "--")</f>
        <v>427</v>
      </c>
      <c r="D59" s="107">
        <f>IFERROR(SUM(D54:D58), "--")</f>
        <v>382</v>
      </c>
      <c r="E59" s="109">
        <f>IFERROR(D59/C59, "--" )</f>
        <v>0.8946135831381733</v>
      </c>
      <c r="F59" s="107">
        <f>IFERROR(SUM(F54:F58), "--")</f>
        <v>321</v>
      </c>
      <c r="G59" s="109">
        <f>IFERROR(F59/C59, "--" )</f>
        <v>0.75175644028103039</v>
      </c>
      <c r="H59" s="108" t="s">
        <v>32</v>
      </c>
    </row>
    <row r="60" spans="1:8" x14ac:dyDescent="0.25">
      <c r="A60" s="163" t="s">
        <v>112</v>
      </c>
      <c r="B60" s="7" t="s">
        <v>0</v>
      </c>
      <c r="C60" s="4">
        <v>18</v>
      </c>
      <c r="D60" s="4">
        <v>14</v>
      </c>
      <c r="E60" s="5">
        <v>0.77777777777777779</v>
      </c>
      <c r="F60" s="4">
        <v>12</v>
      </c>
      <c r="G60" s="5">
        <v>0.66666666666666663</v>
      </c>
      <c r="H60" s="6" t="s">
        <v>32</v>
      </c>
    </row>
    <row r="61" spans="1:8" x14ac:dyDescent="0.25">
      <c r="A61" s="164"/>
      <c r="B61" s="7" t="s">
        <v>1</v>
      </c>
      <c r="C61" s="4">
        <v>13</v>
      </c>
      <c r="D61" s="4">
        <v>12</v>
      </c>
      <c r="E61" s="5">
        <v>0.92307692307692313</v>
      </c>
      <c r="F61" s="4">
        <v>11</v>
      </c>
      <c r="G61" s="5">
        <v>0.84615384615384615</v>
      </c>
      <c r="H61" s="6" t="s">
        <v>32</v>
      </c>
    </row>
    <row r="62" spans="1:8" x14ac:dyDescent="0.25">
      <c r="A62" s="164"/>
      <c r="B62" s="7" t="s">
        <v>2</v>
      </c>
      <c r="C62" s="20" t="s">
        <v>32</v>
      </c>
      <c r="D62" s="20" t="s">
        <v>32</v>
      </c>
      <c r="E62" s="114" t="s">
        <v>32</v>
      </c>
      <c r="F62" s="20" t="s">
        <v>32</v>
      </c>
      <c r="G62" s="114" t="s">
        <v>32</v>
      </c>
      <c r="H62" s="113" t="s">
        <v>32</v>
      </c>
    </row>
    <row r="63" spans="1:8" x14ac:dyDescent="0.25">
      <c r="A63" s="164"/>
      <c r="B63" s="7" t="s">
        <v>48</v>
      </c>
      <c r="C63" s="118" t="s">
        <v>32</v>
      </c>
      <c r="D63" s="118" t="s">
        <v>32</v>
      </c>
      <c r="E63" s="52" t="s">
        <v>32</v>
      </c>
      <c r="F63" s="118" t="s">
        <v>32</v>
      </c>
      <c r="G63" s="52" t="s">
        <v>32</v>
      </c>
      <c r="H63" s="118" t="s">
        <v>32</v>
      </c>
    </row>
    <row r="64" spans="1:8" x14ac:dyDescent="0.25">
      <c r="A64" s="164"/>
      <c r="B64" s="7" t="s">
        <v>47</v>
      </c>
      <c r="C64" s="20" t="s">
        <v>32</v>
      </c>
      <c r="D64" s="20" t="s">
        <v>32</v>
      </c>
      <c r="E64" s="114" t="s">
        <v>32</v>
      </c>
      <c r="F64" s="20" t="s">
        <v>32</v>
      </c>
      <c r="G64" s="114" t="s">
        <v>32</v>
      </c>
      <c r="H64" s="113" t="s">
        <v>32</v>
      </c>
    </row>
    <row r="65" spans="1:8" x14ac:dyDescent="0.25">
      <c r="A65" s="165"/>
      <c r="B65" s="54" t="s">
        <v>30</v>
      </c>
      <c r="C65" s="17">
        <f>IFERROR(SUM(C60:C64), "--")</f>
        <v>31</v>
      </c>
      <c r="D65" s="17">
        <f>IFERROR(SUM(D60:D64), "--")</f>
        <v>26</v>
      </c>
      <c r="E65" s="102">
        <f>IFERROR(D65/C65, "--" )</f>
        <v>0.83870967741935487</v>
      </c>
      <c r="F65" s="17">
        <f>IFERROR(SUM(F60:F64), "--")</f>
        <v>23</v>
      </c>
      <c r="G65" s="102">
        <f>IFERROR(F65/C65, "--" )</f>
        <v>0.74193548387096775</v>
      </c>
      <c r="H65" s="103" t="s">
        <v>32</v>
      </c>
    </row>
    <row r="66" spans="1:8" x14ac:dyDescent="0.25">
      <c r="A66" s="156" t="s">
        <v>113</v>
      </c>
      <c r="B66" s="87" t="s">
        <v>0</v>
      </c>
      <c r="C66" s="88">
        <v>156</v>
      </c>
      <c r="D66" s="88">
        <v>139</v>
      </c>
      <c r="E66" s="90">
        <v>0.89102564102564108</v>
      </c>
      <c r="F66" s="88">
        <v>105</v>
      </c>
      <c r="G66" s="90">
        <v>0.67307692307692313</v>
      </c>
      <c r="H66" s="89">
        <v>2.2340579710144928</v>
      </c>
    </row>
    <row r="67" spans="1:8" x14ac:dyDescent="0.25">
      <c r="A67" s="157"/>
      <c r="B67" s="87" t="s">
        <v>1</v>
      </c>
      <c r="C67" s="88">
        <v>141</v>
      </c>
      <c r="D67" s="88">
        <v>118</v>
      </c>
      <c r="E67" s="90">
        <v>0.83687943262411346</v>
      </c>
      <c r="F67" s="88">
        <v>87</v>
      </c>
      <c r="G67" s="90">
        <v>0.61702127659574468</v>
      </c>
      <c r="H67" s="89">
        <v>2.2623853211009175</v>
      </c>
    </row>
    <row r="68" spans="1:8" x14ac:dyDescent="0.25">
      <c r="A68" s="157"/>
      <c r="B68" s="87" t="s">
        <v>2</v>
      </c>
      <c r="C68" s="115" t="s">
        <v>32</v>
      </c>
      <c r="D68" s="115" t="s">
        <v>32</v>
      </c>
      <c r="E68" s="116" t="s">
        <v>32</v>
      </c>
      <c r="F68" s="115" t="s">
        <v>32</v>
      </c>
      <c r="G68" s="116" t="s">
        <v>32</v>
      </c>
      <c r="H68" s="117" t="s">
        <v>32</v>
      </c>
    </row>
    <row r="69" spans="1:8" x14ac:dyDescent="0.25">
      <c r="A69" s="157"/>
      <c r="B69" s="87" t="s">
        <v>48</v>
      </c>
      <c r="C69" s="115" t="s">
        <v>32</v>
      </c>
      <c r="D69" s="115" t="s">
        <v>32</v>
      </c>
      <c r="E69" s="116" t="s">
        <v>32</v>
      </c>
      <c r="F69" s="115" t="s">
        <v>32</v>
      </c>
      <c r="G69" s="116" t="s">
        <v>32</v>
      </c>
      <c r="H69" s="117" t="s">
        <v>32</v>
      </c>
    </row>
    <row r="70" spans="1:8" x14ac:dyDescent="0.25">
      <c r="A70" s="157"/>
      <c r="B70" s="87" t="s">
        <v>47</v>
      </c>
      <c r="C70" s="115" t="s">
        <v>32</v>
      </c>
      <c r="D70" s="115" t="s">
        <v>32</v>
      </c>
      <c r="E70" s="116" t="s">
        <v>32</v>
      </c>
      <c r="F70" s="115" t="s">
        <v>32</v>
      </c>
      <c r="G70" s="116" t="s">
        <v>32</v>
      </c>
      <c r="H70" s="117" t="s">
        <v>32</v>
      </c>
    </row>
    <row r="71" spans="1:8" x14ac:dyDescent="0.25">
      <c r="A71" s="158"/>
      <c r="B71" s="95" t="s">
        <v>30</v>
      </c>
      <c r="C71" s="107">
        <f>IFERROR(SUM(C66:C70), "--")</f>
        <v>297</v>
      </c>
      <c r="D71" s="107">
        <f>IFERROR(SUM(D66:D70), "--")</f>
        <v>257</v>
      </c>
      <c r="E71" s="109">
        <f>IFERROR(D71/C71, "--" )</f>
        <v>0.86531986531986527</v>
      </c>
      <c r="F71" s="107">
        <f>IFERROR(SUM(F66:F70), "--")</f>
        <v>192</v>
      </c>
      <c r="G71" s="109">
        <f>IFERROR(F71/C71, "--" )</f>
        <v>0.64646464646464652</v>
      </c>
      <c r="H71" s="108" t="s">
        <v>32</v>
      </c>
    </row>
    <row r="72" spans="1:8" x14ac:dyDescent="0.25">
      <c r="A72" s="163" t="s">
        <v>114</v>
      </c>
      <c r="B72" s="7" t="s">
        <v>0</v>
      </c>
      <c r="C72" s="20" t="s">
        <v>32</v>
      </c>
      <c r="D72" s="20" t="s">
        <v>32</v>
      </c>
      <c r="E72" s="119" t="s">
        <v>32</v>
      </c>
      <c r="F72" s="20" t="s">
        <v>32</v>
      </c>
      <c r="G72" s="119" t="s">
        <v>32</v>
      </c>
      <c r="H72" s="118" t="s">
        <v>32</v>
      </c>
    </row>
    <row r="73" spans="1:8" x14ac:dyDescent="0.25">
      <c r="A73" s="164"/>
      <c r="B73" s="7" t="s">
        <v>1</v>
      </c>
      <c r="C73" s="20" t="s">
        <v>32</v>
      </c>
      <c r="D73" s="20" t="s">
        <v>32</v>
      </c>
      <c r="E73" s="114" t="s">
        <v>32</v>
      </c>
      <c r="F73" s="20" t="s">
        <v>32</v>
      </c>
      <c r="G73" s="114" t="s">
        <v>32</v>
      </c>
      <c r="H73" s="113" t="s">
        <v>32</v>
      </c>
    </row>
    <row r="74" spans="1:8" x14ac:dyDescent="0.25">
      <c r="A74" s="164"/>
      <c r="B74" s="7" t="s">
        <v>2</v>
      </c>
      <c r="C74" s="20" t="s">
        <v>32</v>
      </c>
      <c r="D74" s="20" t="s">
        <v>32</v>
      </c>
      <c r="E74" s="114" t="s">
        <v>32</v>
      </c>
      <c r="F74" s="20" t="s">
        <v>32</v>
      </c>
      <c r="G74" s="114" t="s">
        <v>32</v>
      </c>
      <c r="H74" s="113" t="s">
        <v>32</v>
      </c>
    </row>
    <row r="75" spans="1:8" x14ac:dyDescent="0.25">
      <c r="A75" s="164"/>
      <c r="B75" s="7" t="s">
        <v>48</v>
      </c>
      <c r="C75" s="4">
        <v>6</v>
      </c>
      <c r="D75" s="4">
        <v>6</v>
      </c>
      <c r="E75" s="5">
        <v>1</v>
      </c>
      <c r="F75" s="4">
        <v>4</v>
      </c>
      <c r="G75" s="5">
        <v>0.66666666666666663</v>
      </c>
      <c r="H75" s="6">
        <v>2.2166666666666668</v>
      </c>
    </row>
    <row r="76" spans="1:8" x14ac:dyDescent="0.25">
      <c r="A76" s="164"/>
      <c r="B76" s="7" t="s">
        <v>47</v>
      </c>
      <c r="C76" s="20" t="s">
        <v>32</v>
      </c>
      <c r="D76" s="20" t="s">
        <v>32</v>
      </c>
      <c r="E76" s="114" t="s">
        <v>32</v>
      </c>
      <c r="F76" s="20" t="s">
        <v>32</v>
      </c>
      <c r="G76" s="114" t="s">
        <v>32</v>
      </c>
      <c r="H76" s="113" t="s">
        <v>32</v>
      </c>
    </row>
    <row r="77" spans="1:8" x14ac:dyDescent="0.25">
      <c r="A77" s="165"/>
      <c r="B77" s="54" t="s">
        <v>30</v>
      </c>
      <c r="C77" s="17">
        <f>IFERROR(SUM(C72:C76), "--")</f>
        <v>6</v>
      </c>
      <c r="D77" s="17">
        <f>IFERROR(SUM(D72:D76), "--")</f>
        <v>6</v>
      </c>
      <c r="E77" s="102">
        <f>IFERROR(D77/C77, "--" )</f>
        <v>1</v>
      </c>
      <c r="F77" s="17">
        <f>IFERROR(SUM(F72:F76), "--")</f>
        <v>4</v>
      </c>
      <c r="G77" s="102">
        <f>IFERROR(F77/C77, "--" )</f>
        <v>0.66666666666666663</v>
      </c>
      <c r="H77" s="103" t="s">
        <v>32</v>
      </c>
    </row>
    <row r="78" spans="1:8" x14ac:dyDescent="0.25">
      <c r="A78" s="156" t="s">
        <v>115</v>
      </c>
      <c r="B78" s="87" t="s">
        <v>0</v>
      </c>
      <c r="C78" s="88">
        <v>401</v>
      </c>
      <c r="D78" s="88">
        <v>336</v>
      </c>
      <c r="E78" s="90">
        <v>0.83790523690773067</v>
      </c>
      <c r="F78" s="88">
        <v>250</v>
      </c>
      <c r="G78" s="90">
        <v>0.62344139650872821</v>
      </c>
      <c r="H78" s="89">
        <v>2.3978395061728399</v>
      </c>
    </row>
    <row r="79" spans="1:8" x14ac:dyDescent="0.25">
      <c r="A79" s="157"/>
      <c r="B79" s="87" t="s">
        <v>1</v>
      </c>
      <c r="C79" s="88">
        <v>420</v>
      </c>
      <c r="D79" s="88">
        <v>336</v>
      </c>
      <c r="E79" s="90">
        <v>0.8</v>
      </c>
      <c r="F79" s="88">
        <v>265</v>
      </c>
      <c r="G79" s="90">
        <v>0.63095238095238093</v>
      </c>
      <c r="H79" s="89">
        <v>2.4810810810810811</v>
      </c>
    </row>
    <row r="80" spans="1:8" x14ac:dyDescent="0.25">
      <c r="A80" s="157"/>
      <c r="B80" s="87" t="s">
        <v>2</v>
      </c>
      <c r="C80" s="88">
        <v>645</v>
      </c>
      <c r="D80" s="88">
        <v>528</v>
      </c>
      <c r="E80" s="90">
        <v>0.81860465116279069</v>
      </c>
      <c r="F80" s="88">
        <v>389</v>
      </c>
      <c r="G80" s="90">
        <v>0.60310077519379846</v>
      </c>
      <c r="H80" s="89">
        <v>2.3392578125000001</v>
      </c>
    </row>
    <row r="81" spans="1:8" x14ac:dyDescent="0.25">
      <c r="A81" s="157"/>
      <c r="B81" s="87" t="s">
        <v>48</v>
      </c>
      <c r="C81" s="88">
        <v>402</v>
      </c>
      <c r="D81" s="88">
        <v>319</v>
      </c>
      <c r="E81" s="90">
        <v>0.79353233830845771</v>
      </c>
      <c r="F81" s="88">
        <v>217</v>
      </c>
      <c r="G81" s="90">
        <v>0.53980099502487566</v>
      </c>
      <c r="H81" s="89">
        <v>2.0184210526315787</v>
      </c>
    </row>
    <row r="82" spans="1:8" x14ac:dyDescent="0.25">
      <c r="A82" s="157"/>
      <c r="B82" s="87" t="s">
        <v>47</v>
      </c>
      <c r="C82" s="88">
        <v>236</v>
      </c>
      <c r="D82" s="88">
        <v>197</v>
      </c>
      <c r="E82" s="90">
        <v>0.8347457627118644</v>
      </c>
      <c r="F82" s="88">
        <v>151</v>
      </c>
      <c r="G82" s="90">
        <v>0.63983050847457623</v>
      </c>
      <c r="H82" s="89">
        <v>2.3314814814814819</v>
      </c>
    </row>
    <row r="83" spans="1:8" x14ac:dyDescent="0.25">
      <c r="A83" s="158"/>
      <c r="B83" s="95" t="s">
        <v>30</v>
      </c>
      <c r="C83" s="107">
        <f>IFERROR(SUM(C78:C82), "--")</f>
        <v>2104</v>
      </c>
      <c r="D83" s="107">
        <f>IFERROR(SUM(D78:D82), "--")</f>
        <v>1716</v>
      </c>
      <c r="E83" s="109">
        <f>IFERROR(D83/C83, "--" )</f>
        <v>0.81558935361216733</v>
      </c>
      <c r="F83" s="107">
        <f>IFERROR(SUM(F78:F82), "--")</f>
        <v>1272</v>
      </c>
      <c r="G83" s="109">
        <f>IFERROR(F83/C83, "--" )</f>
        <v>0.6045627376425855</v>
      </c>
      <c r="H83" s="108" t="s">
        <v>32</v>
      </c>
    </row>
    <row r="84" spans="1:8" x14ac:dyDescent="0.25">
      <c r="A84" s="162" t="s">
        <v>116</v>
      </c>
      <c r="B84" s="7" t="s">
        <v>0</v>
      </c>
      <c r="C84" s="4">
        <v>70</v>
      </c>
      <c r="D84" s="4">
        <v>60</v>
      </c>
      <c r="E84" s="15">
        <v>0.8571428571428571</v>
      </c>
      <c r="F84" s="4">
        <v>52</v>
      </c>
      <c r="G84" s="15">
        <v>0.74285714285714288</v>
      </c>
      <c r="H84" s="14">
        <v>2.5483333333333333</v>
      </c>
    </row>
    <row r="85" spans="1:8" x14ac:dyDescent="0.25">
      <c r="A85" s="162"/>
      <c r="B85" s="7" t="s">
        <v>1</v>
      </c>
      <c r="C85" s="4">
        <v>74</v>
      </c>
      <c r="D85" s="4">
        <v>64</v>
      </c>
      <c r="E85" s="5">
        <v>0.86486486486486491</v>
      </c>
      <c r="F85" s="4">
        <v>51</v>
      </c>
      <c r="G85" s="5">
        <v>0.68918918918918914</v>
      </c>
      <c r="H85" s="6">
        <v>2.479365079365079</v>
      </c>
    </row>
    <row r="86" spans="1:8" x14ac:dyDescent="0.25">
      <c r="A86" s="162"/>
      <c r="B86" s="7" t="s">
        <v>2</v>
      </c>
      <c r="C86" s="4">
        <v>47</v>
      </c>
      <c r="D86" s="4">
        <v>41</v>
      </c>
      <c r="E86" s="5">
        <v>0.87234042553191493</v>
      </c>
      <c r="F86" s="4">
        <v>34</v>
      </c>
      <c r="G86" s="5">
        <v>0.72340425531914898</v>
      </c>
      <c r="H86" s="6">
        <v>2.7121951219512197</v>
      </c>
    </row>
    <row r="87" spans="1:8" x14ac:dyDescent="0.25">
      <c r="A87" s="162"/>
      <c r="B87" s="7" t="s">
        <v>48</v>
      </c>
      <c r="C87" s="4">
        <v>15</v>
      </c>
      <c r="D87" s="4">
        <v>14</v>
      </c>
      <c r="E87" s="5">
        <v>0.93333333333333335</v>
      </c>
      <c r="F87" s="4">
        <v>14</v>
      </c>
      <c r="G87" s="5">
        <v>0.93333333333333335</v>
      </c>
      <c r="H87" s="6">
        <v>4</v>
      </c>
    </row>
    <row r="88" spans="1:8" x14ac:dyDescent="0.25">
      <c r="A88" s="162"/>
      <c r="B88" s="7" t="s">
        <v>47</v>
      </c>
      <c r="C88" s="20" t="s">
        <v>32</v>
      </c>
      <c r="D88" s="20" t="s">
        <v>32</v>
      </c>
      <c r="E88" s="114" t="s">
        <v>32</v>
      </c>
      <c r="F88" s="20" t="s">
        <v>32</v>
      </c>
      <c r="G88" s="114" t="s">
        <v>32</v>
      </c>
      <c r="H88" s="113" t="s">
        <v>32</v>
      </c>
    </row>
    <row r="89" spans="1:8" x14ac:dyDescent="0.25">
      <c r="A89" s="162"/>
      <c r="B89" s="54" t="s">
        <v>30</v>
      </c>
      <c r="C89" s="17">
        <f>IFERROR(SUM(C84:C88), "--")</f>
        <v>206</v>
      </c>
      <c r="D89" s="17">
        <f>IFERROR(SUM(D84:D88), "--")</f>
        <v>179</v>
      </c>
      <c r="E89" s="102">
        <f>IFERROR(D89/C89, "--" )</f>
        <v>0.8689320388349514</v>
      </c>
      <c r="F89" s="17">
        <f>IFERROR(SUM(F84:F88), "--")</f>
        <v>151</v>
      </c>
      <c r="G89" s="102">
        <f>IFERROR(F89/C89, "--" )</f>
        <v>0.73300970873786409</v>
      </c>
      <c r="H89" s="103" t="s">
        <v>32</v>
      </c>
    </row>
    <row r="90" spans="1:8" x14ac:dyDescent="0.25">
      <c r="A90" s="156" t="s">
        <v>117</v>
      </c>
      <c r="B90" s="87" t="s">
        <v>0</v>
      </c>
      <c r="C90" s="115" t="s">
        <v>32</v>
      </c>
      <c r="D90" s="115" t="s">
        <v>32</v>
      </c>
      <c r="E90" s="116" t="s">
        <v>32</v>
      </c>
      <c r="F90" s="115" t="s">
        <v>32</v>
      </c>
      <c r="G90" s="116" t="s">
        <v>32</v>
      </c>
      <c r="H90" s="117" t="s">
        <v>32</v>
      </c>
    </row>
    <row r="91" spans="1:8" x14ac:dyDescent="0.25">
      <c r="A91" s="157"/>
      <c r="B91" s="87" t="s">
        <v>1</v>
      </c>
      <c r="C91" s="115" t="s">
        <v>32</v>
      </c>
      <c r="D91" s="115" t="s">
        <v>32</v>
      </c>
      <c r="E91" s="116" t="s">
        <v>32</v>
      </c>
      <c r="F91" s="115" t="s">
        <v>32</v>
      </c>
      <c r="G91" s="116" t="s">
        <v>32</v>
      </c>
      <c r="H91" s="117" t="s">
        <v>32</v>
      </c>
    </row>
    <row r="92" spans="1:8" x14ac:dyDescent="0.25">
      <c r="A92" s="157"/>
      <c r="B92" s="87" t="s">
        <v>2</v>
      </c>
      <c r="C92" s="115" t="s">
        <v>32</v>
      </c>
      <c r="D92" s="115" t="s">
        <v>32</v>
      </c>
      <c r="E92" s="116" t="s">
        <v>32</v>
      </c>
      <c r="F92" s="115" t="s">
        <v>32</v>
      </c>
      <c r="G92" s="116" t="s">
        <v>32</v>
      </c>
      <c r="H92" s="117" t="s">
        <v>32</v>
      </c>
    </row>
    <row r="93" spans="1:8" x14ac:dyDescent="0.25">
      <c r="A93" s="157"/>
      <c r="B93" s="87" t="s">
        <v>48</v>
      </c>
      <c r="C93" s="115" t="s">
        <v>32</v>
      </c>
      <c r="D93" s="115" t="s">
        <v>32</v>
      </c>
      <c r="E93" s="116" t="s">
        <v>32</v>
      </c>
      <c r="F93" s="115" t="s">
        <v>32</v>
      </c>
      <c r="G93" s="116" t="s">
        <v>32</v>
      </c>
      <c r="H93" s="117" t="s">
        <v>32</v>
      </c>
    </row>
    <row r="94" spans="1:8" x14ac:dyDescent="0.25">
      <c r="A94" s="157"/>
      <c r="B94" s="87" t="s">
        <v>47</v>
      </c>
      <c r="C94" s="88">
        <v>20</v>
      </c>
      <c r="D94" s="88">
        <v>17</v>
      </c>
      <c r="E94" s="90">
        <v>0.85</v>
      </c>
      <c r="F94" s="88">
        <v>11</v>
      </c>
      <c r="G94" s="90">
        <v>0.55000000000000004</v>
      </c>
      <c r="H94" s="89">
        <v>2.2117647058823531</v>
      </c>
    </row>
    <row r="95" spans="1:8" x14ac:dyDescent="0.25">
      <c r="A95" s="158"/>
      <c r="B95" s="95" t="s">
        <v>30</v>
      </c>
      <c r="C95" s="107">
        <f>IFERROR(SUM(C90:C94), "--")</f>
        <v>20</v>
      </c>
      <c r="D95" s="107">
        <f>IFERROR(SUM(D90:D94), "--")</f>
        <v>17</v>
      </c>
      <c r="E95" s="109">
        <f>IFERROR(D95/C95, "--" )</f>
        <v>0.85</v>
      </c>
      <c r="F95" s="107">
        <f>IFERROR(SUM(F90:F94), "--")</f>
        <v>11</v>
      </c>
      <c r="G95" s="109">
        <f>IFERROR(F95/C95, "--" )</f>
        <v>0.55000000000000004</v>
      </c>
      <c r="H95" s="108" t="s">
        <v>32</v>
      </c>
    </row>
    <row r="96" spans="1:8" x14ac:dyDescent="0.25">
      <c r="A96" s="163" t="s">
        <v>118</v>
      </c>
      <c r="B96" s="7" t="s">
        <v>0</v>
      </c>
      <c r="C96" s="4">
        <v>323</v>
      </c>
      <c r="D96" s="4">
        <v>279</v>
      </c>
      <c r="E96" s="15">
        <v>0.86377708978328172</v>
      </c>
      <c r="F96" s="4">
        <v>219</v>
      </c>
      <c r="G96" s="15">
        <v>0.67801857585139313</v>
      </c>
      <c r="H96" s="14">
        <v>2.5722021660649821</v>
      </c>
    </row>
    <row r="97" spans="1:8" x14ac:dyDescent="0.25">
      <c r="A97" s="164"/>
      <c r="B97" s="7" t="s">
        <v>1</v>
      </c>
      <c r="C97" s="4">
        <v>398</v>
      </c>
      <c r="D97" s="4">
        <v>340</v>
      </c>
      <c r="E97" s="5">
        <v>0.85427135678391963</v>
      </c>
      <c r="F97" s="4">
        <v>290</v>
      </c>
      <c r="G97" s="5">
        <v>0.72864321608040206</v>
      </c>
      <c r="H97" s="6">
        <v>2.6882352941176473</v>
      </c>
    </row>
    <row r="98" spans="1:8" x14ac:dyDescent="0.25">
      <c r="A98" s="164"/>
      <c r="B98" s="7" t="s">
        <v>2</v>
      </c>
      <c r="C98" s="4">
        <v>656</v>
      </c>
      <c r="D98" s="4">
        <v>562</v>
      </c>
      <c r="E98" s="5">
        <v>0.85670731707317072</v>
      </c>
      <c r="F98" s="4">
        <v>436</v>
      </c>
      <c r="G98" s="5">
        <v>0.66463414634146345</v>
      </c>
      <c r="H98" s="6">
        <v>2.4655971479500893</v>
      </c>
    </row>
    <row r="99" spans="1:8" x14ac:dyDescent="0.25">
      <c r="A99" s="164"/>
      <c r="B99" s="7" t="s">
        <v>48</v>
      </c>
      <c r="C99" s="4">
        <v>834</v>
      </c>
      <c r="D99" s="4">
        <v>706</v>
      </c>
      <c r="E99" s="5">
        <v>0.84652278177458029</v>
      </c>
      <c r="F99" s="4">
        <v>552</v>
      </c>
      <c r="G99" s="5">
        <v>0.66187050359712229</v>
      </c>
      <c r="H99" s="6">
        <v>2.5646808510638297</v>
      </c>
    </row>
    <row r="100" spans="1:8" x14ac:dyDescent="0.25">
      <c r="A100" s="164"/>
      <c r="B100" s="7" t="s">
        <v>47</v>
      </c>
      <c r="C100" s="4">
        <v>803</v>
      </c>
      <c r="D100" s="4">
        <v>685</v>
      </c>
      <c r="E100" s="5">
        <v>0.85305105853051055</v>
      </c>
      <c r="F100" s="4">
        <v>562</v>
      </c>
      <c r="G100" s="5">
        <v>0.69987546699875469</v>
      </c>
      <c r="H100" s="6">
        <v>2.6466863033873338</v>
      </c>
    </row>
    <row r="101" spans="1:8" x14ac:dyDescent="0.25">
      <c r="A101" s="165"/>
      <c r="B101" s="54" t="s">
        <v>30</v>
      </c>
      <c r="C101" s="17">
        <f>IFERROR(SUM(C96:C100), "--")</f>
        <v>3014</v>
      </c>
      <c r="D101" s="17">
        <f>IFERROR(SUM(D96:D100), "--")</f>
        <v>2572</v>
      </c>
      <c r="E101" s="102">
        <f>IFERROR(D101/C101, "--" )</f>
        <v>0.8533510285335103</v>
      </c>
      <c r="F101" s="17">
        <f>IFERROR(SUM(F96:F100), "--")</f>
        <v>2059</v>
      </c>
      <c r="G101" s="102">
        <f>IFERROR(F101/C101, "--" )</f>
        <v>0.68314532183145327</v>
      </c>
      <c r="H101" s="103" t="s">
        <v>32</v>
      </c>
    </row>
    <row r="102" spans="1:8" x14ac:dyDescent="0.25">
      <c r="A102" s="156" t="s">
        <v>119</v>
      </c>
      <c r="B102" s="87" t="s">
        <v>0</v>
      </c>
      <c r="C102" s="88">
        <v>35</v>
      </c>
      <c r="D102" s="88">
        <v>29</v>
      </c>
      <c r="E102" s="90">
        <v>0.82857142857142863</v>
      </c>
      <c r="F102" s="88">
        <v>20</v>
      </c>
      <c r="G102" s="90">
        <v>0.5714285714285714</v>
      </c>
      <c r="H102" s="89">
        <v>1.896551724137931</v>
      </c>
    </row>
    <row r="103" spans="1:8" x14ac:dyDescent="0.25">
      <c r="A103" s="157"/>
      <c r="B103" s="87" t="s">
        <v>1</v>
      </c>
      <c r="C103" s="88">
        <v>37</v>
      </c>
      <c r="D103" s="88">
        <v>27</v>
      </c>
      <c r="E103" s="90">
        <v>0.72972972972972971</v>
      </c>
      <c r="F103" s="88">
        <v>15</v>
      </c>
      <c r="G103" s="90">
        <v>0.40540540540540543</v>
      </c>
      <c r="H103" s="89">
        <v>1.6296296296296295</v>
      </c>
    </row>
    <row r="104" spans="1:8" x14ac:dyDescent="0.25">
      <c r="A104" s="157"/>
      <c r="B104" s="87" t="s">
        <v>2</v>
      </c>
      <c r="C104" s="88">
        <v>26</v>
      </c>
      <c r="D104" s="88">
        <v>20</v>
      </c>
      <c r="E104" s="90">
        <v>0.76923076923076927</v>
      </c>
      <c r="F104" s="88">
        <v>17</v>
      </c>
      <c r="G104" s="90">
        <v>0.65384615384615385</v>
      </c>
      <c r="H104" s="89">
        <v>2.9473684210526314</v>
      </c>
    </row>
    <row r="105" spans="1:8" x14ac:dyDescent="0.25">
      <c r="A105" s="157"/>
      <c r="B105" s="87" t="s">
        <v>48</v>
      </c>
      <c r="C105" s="88">
        <v>25</v>
      </c>
      <c r="D105" s="88">
        <v>14</v>
      </c>
      <c r="E105" s="90">
        <v>0.56000000000000005</v>
      </c>
      <c r="F105" s="88">
        <v>8</v>
      </c>
      <c r="G105" s="90">
        <v>0.32</v>
      </c>
      <c r="H105" s="89">
        <v>1.6428571428571428</v>
      </c>
    </row>
    <row r="106" spans="1:8" x14ac:dyDescent="0.25">
      <c r="A106" s="157"/>
      <c r="B106" s="87" t="s">
        <v>47</v>
      </c>
      <c r="C106" s="88">
        <v>59</v>
      </c>
      <c r="D106" s="88">
        <v>50</v>
      </c>
      <c r="E106" s="90">
        <v>0.84745762711864403</v>
      </c>
      <c r="F106" s="88">
        <v>45</v>
      </c>
      <c r="G106" s="90">
        <v>0.76271186440677963</v>
      </c>
      <c r="H106" s="89">
        <v>3.22</v>
      </c>
    </row>
    <row r="107" spans="1:8" x14ac:dyDescent="0.25">
      <c r="A107" s="158"/>
      <c r="B107" s="95" t="s">
        <v>30</v>
      </c>
      <c r="C107" s="107">
        <f>IFERROR(SUM(C102:C106), "--")</f>
        <v>182</v>
      </c>
      <c r="D107" s="107">
        <f>IFERROR(SUM(D102:D106), "--")</f>
        <v>140</v>
      </c>
      <c r="E107" s="109">
        <f>IFERROR(D107/C107, "--" )</f>
        <v>0.76923076923076927</v>
      </c>
      <c r="F107" s="107">
        <f>IFERROR(SUM(F102:F106), "--")</f>
        <v>105</v>
      </c>
      <c r="G107" s="109">
        <f>IFERROR(F107/C107, "--" )</f>
        <v>0.57692307692307687</v>
      </c>
      <c r="H107" s="108" t="s">
        <v>32</v>
      </c>
    </row>
    <row r="108" spans="1:8" x14ac:dyDescent="0.25">
      <c r="A108" s="163" t="s">
        <v>120</v>
      </c>
      <c r="B108" s="7" t="s">
        <v>0</v>
      </c>
      <c r="C108" s="4">
        <v>42</v>
      </c>
      <c r="D108" s="4">
        <v>37</v>
      </c>
      <c r="E108" s="15">
        <v>0.88095238095238093</v>
      </c>
      <c r="F108" s="4">
        <v>28</v>
      </c>
      <c r="G108" s="15">
        <v>0.66666666666666663</v>
      </c>
      <c r="H108" s="14">
        <v>2.1972972972972973</v>
      </c>
    </row>
    <row r="109" spans="1:8" x14ac:dyDescent="0.25">
      <c r="A109" s="164"/>
      <c r="B109" s="7" t="s">
        <v>1</v>
      </c>
      <c r="C109" s="4">
        <v>61</v>
      </c>
      <c r="D109" s="4">
        <v>52</v>
      </c>
      <c r="E109" s="5">
        <v>0.85245901639344257</v>
      </c>
      <c r="F109" s="4">
        <v>38</v>
      </c>
      <c r="G109" s="5">
        <v>0.62295081967213117</v>
      </c>
      <c r="H109" s="6">
        <v>2.1403846153846153</v>
      </c>
    </row>
    <row r="110" spans="1:8" x14ac:dyDescent="0.25">
      <c r="A110" s="164"/>
      <c r="B110" s="7" t="s">
        <v>2</v>
      </c>
      <c r="C110" s="4">
        <v>62</v>
      </c>
      <c r="D110" s="4">
        <v>53</v>
      </c>
      <c r="E110" s="5">
        <v>0.85483870967741937</v>
      </c>
      <c r="F110" s="4">
        <v>47</v>
      </c>
      <c r="G110" s="5">
        <v>0.75806451612903225</v>
      </c>
      <c r="H110" s="6">
        <v>2.7450980392156863</v>
      </c>
    </row>
    <row r="111" spans="1:8" x14ac:dyDescent="0.25">
      <c r="A111" s="164"/>
      <c r="B111" s="7" t="s">
        <v>48</v>
      </c>
      <c r="C111" s="4">
        <v>40</v>
      </c>
      <c r="D111" s="4">
        <v>36</v>
      </c>
      <c r="E111" s="5">
        <v>0.9</v>
      </c>
      <c r="F111" s="4">
        <v>31</v>
      </c>
      <c r="G111" s="5">
        <v>0.77500000000000002</v>
      </c>
      <c r="H111" s="6">
        <v>2.7777777777777777</v>
      </c>
    </row>
    <row r="112" spans="1:8" x14ac:dyDescent="0.25">
      <c r="A112" s="164"/>
      <c r="B112" s="7" t="s">
        <v>47</v>
      </c>
      <c r="C112" s="20" t="s">
        <v>32</v>
      </c>
      <c r="D112" s="20" t="s">
        <v>32</v>
      </c>
      <c r="E112" s="114" t="s">
        <v>32</v>
      </c>
      <c r="F112" s="20" t="s">
        <v>32</v>
      </c>
      <c r="G112" s="114" t="s">
        <v>32</v>
      </c>
      <c r="H112" s="113" t="s">
        <v>32</v>
      </c>
    </row>
    <row r="113" spans="1:8" x14ac:dyDescent="0.25">
      <c r="A113" s="165"/>
      <c r="B113" s="54" t="s">
        <v>30</v>
      </c>
      <c r="C113" s="17">
        <f>IFERROR(SUM(C108:C112), "--")</f>
        <v>205</v>
      </c>
      <c r="D113" s="17">
        <f>IFERROR(SUM(D108:D112), "--")</f>
        <v>178</v>
      </c>
      <c r="E113" s="102">
        <f>IFERROR(D113/C113, "--" )</f>
        <v>0.86829268292682926</v>
      </c>
      <c r="F113" s="17">
        <f>IFERROR(SUM(F108:F112), "--")</f>
        <v>144</v>
      </c>
      <c r="G113" s="102">
        <f>IFERROR(F113/C113, "--" )</f>
        <v>0.70243902439024386</v>
      </c>
      <c r="H113" s="103" t="s">
        <v>32</v>
      </c>
    </row>
    <row r="114" spans="1:8" x14ac:dyDescent="0.25">
      <c r="A114" s="156" t="s">
        <v>121</v>
      </c>
      <c r="B114" s="87" t="s">
        <v>0</v>
      </c>
      <c r="C114" s="88">
        <v>91</v>
      </c>
      <c r="D114" s="88">
        <v>74</v>
      </c>
      <c r="E114" s="90">
        <v>0.81318681318681318</v>
      </c>
      <c r="F114" s="88">
        <v>60</v>
      </c>
      <c r="G114" s="90">
        <v>0.65934065934065933</v>
      </c>
      <c r="H114" s="89">
        <v>2.6726027397260275</v>
      </c>
    </row>
    <row r="115" spans="1:8" x14ac:dyDescent="0.25">
      <c r="A115" s="157"/>
      <c r="B115" s="87" t="s">
        <v>1</v>
      </c>
      <c r="C115" s="88">
        <v>95</v>
      </c>
      <c r="D115" s="88">
        <v>92</v>
      </c>
      <c r="E115" s="90">
        <v>0.96842105263157896</v>
      </c>
      <c r="F115" s="88">
        <v>76</v>
      </c>
      <c r="G115" s="90">
        <v>0.8</v>
      </c>
      <c r="H115" s="89">
        <v>2.5764705882352943</v>
      </c>
    </row>
    <row r="116" spans="1:8" x14ac:dyDescent="0.25">
      <c r="A116" s="157"/>
      <c r="B116" s="87" t="s">
        <v>2</v>
      </c>
      <c r="C116" s="88">
        <v>195</v>
      </c>
      <c r="D116" s="88">
        <v>155</v>
      </c>
      <c r="E116" s="90">
        <v>0.79487179487179482</v>
      </c>
      <c r="F116" s="88">
        <v>112</v>
      </c>
      <c r="G116" s="90">
        <v>0.57435897435897432</v>
      </c>
      <c r="H116" s="89">
        <v>2.3394366197183101</v>
      </c>
    </row>
    <row r="117" spans="1:8" x14ac:dyDescent="0.25">
      <c r="A117" s="157"/>
      <c r="B117" s="87" t="s">
        <v>48</v>
      </c>
      <c r="C117" s="88">
        <v>283</v>
      </c>
      <c r="D117" s="88">
        <v>241</v>
      </c>
      <c r="E117" s="90">
        <v>0.85159010600706708</v>
      </c>
      <c r="F117" s="88">
        <v>211</v>
      </c>
      <c r="G117" s="90">
        <v>0.74558303886925792</v>
      </c>
      <c r="H117" s="89">
        <v>2.6264069264069265</v>
      </c>
    </row>
    <row r="118" spans="1:8" x14ac:dyDescent="0.25">
      <c r="A118" s="157"/>
      <c r="B118" s="87" t="s">
        <v>47</v>
      </c>
      <c r="C118" s="88">
        <v>284</v>
      </c>
      <c r="D118" s="88">
        <v>226</v>
      </c>
      <c r="E118" s="90">
        <v>0.79577464788732399</v>
      </c>
      <c r="F118" s="88">
        <v>180</v>
      </c>
      <c r="G118" s="90">
        <v>0.63380281690140849</v>
      </c>
      <c r="H118" s="89">
        <v>2.4292237442922375</v>
      </c>
    </row>
    <row r="119" spans="1:8" x14ac:dyDescent="0.25">
      <c r="A119" s="158"/>
      <c r="B119" s="95" t="s">
        <v>30</v>
      </c>
      <c r="C119" s="107">
        <f>IFERROR(SUM(C114:C118), "--")</f>
        <v>948</v>
      </c>
      <c r="D119" s="107">
        <f>IFERROR(SUM(D114:D118), "--")</f>
        <v>788</v>
      </c>
      <c r="E119" s="109">
        <f>IFERROR(D119/C119, "--" )</f>
        <v>0.83122362869198307</v>
      </c>
      <c r="F119" s="107">
        <f>IFERROR(SUM(F114:F118), "--")</f>
        <v>639</v>
      </c>
      <c r="G119" s="109">
        <f>IFERROR(F119/C119, "--" )</f>
        <v>0.67405063291139244</v>
      </c>
      <c r="H119" s="108" t="s">
        <v>32</v>
      </c>
    </row>
    <row r="120" spans="1:8" x14ac:dyDescent="0.25">
      <c r="A120" s="162" t="s">
        <v>122</v>
      </c>
      <c r="B120" s="7" t="s">
        <v>0</v>
      </c>
      <c r="C120" s="4">
        <v>89</v>
      </c>
      <c r="D120" s="4">
        <v>77</v>
      </c>
      <c r="E120" s="15">
        <v>0.8651685393258427</v>
      </c>
      <c r="F120" s="4">
        <v>60</v>
      </c>
      <c r="G120" s="15">
        <v>0.6741573033707865</v>
      </c>
      <c r="H120" s="14">
        <v>2.506493506493507</v>
      </c>
    </row>
    <row r="121" spans="1:8" x14ac:dyDescent="0.25">
      <c r="A121" s="162"/>
      <c r="B121" s="7" t="s">
        <v>1</v>
      </c>
      <c r="C121" s="4">
        <v>91</v>
      </c>
      <c r="D121" s="4">
        <v>70</v>
      </c>
      <c r="E121" s="5">
        <v>0.76923076923076927</v>
      </c>
      <c r="F121" s="4">
        <v>50</v>
      </c>
      <c r="G121" s="5">
        <v>0.5494505494505495</v>
      </c>
      <c r="H121" s="6">
        <v>2.2285714285714286</v>
      </c>
    </row>
    <row r="122" spans="1:8" x14ac:dyDescent="0.25">
      <c r="A122" s="162"/>
      <c r="B122" s="7" t="s">
        <v>2</v>
      </c>
      <c r="C122" s="4">
        <v>125</v>
      </c>
      <c r="D122" s="4">
        <v>108</v>
      </c>
      <c r="E122" s="5">
        <v>0.86399999999999999</v>
      </c>
      <c r="F122" s="4">
        <v>74</v>
      </c>
      <c r="G122" s="5">
        <v>0.59199999999999997</v>
      </c>
      <c r="H122" s="6">
        <v>2.0861111111111112</v>
      </c>
    </row>
    <row r="123" spans="1:8" x14ac:dyDescent="0.25">
      <c r="A123" s="162"/>
      <c r="B123" s="7" t="s">
        <v>48</v>
      </c>
      <c r="C123" s="4">
        <v>102</v>
      </c>
      <c r="D123" s="4">
        <v>91</v>
      </c>
      <c r="E123" s="5">
        <v>0.89215686274509809</v>
      </c>
      <c r="F123" s="4">
        <v>73</v>
      </c>
      <c r="G123" s="5">
        <v>0.71568627450980393</v>
      </c>
      <c r="H123" s="6">
        <v>2.4736263736263737</v>
      </c>
    </row>
    <row r="124" spans="1:8" x14ac:dyDescent="0.25">
      <c r="A124" s="162"/>
      <c r="B124" s="7" t="s">
        <v>47</v>
      </c>
      <c r="C124" s="4">
        <v>79</v>
      </c>
      <c r="D124" s="4">
        <v>66</v>
      </c>
      <c r="E124" s="5">
        <v>0.83544303797468356</v>
      </c>
      <c r="F124" s="4">
        <v>53</v>
      </c>
      <c r="G124" s="5">
        <v>0.67088607594936711</v>
      </c>
      <c r="H124" s="6">
        <v>2.6893939393939394</v>
      </c>
    </row>
    <row r="125" spans="1:8" x14ac:dyDescent="0.25">
      <c r="A125" s="162"/>
      <c r="B125" s="54" t="s">
        <v>30</v>
      </c>
      <c r="C125" s="17">
        <f>IFERROR(SUM(C120:C124), "--")</f>
        <v>486</v>
      </c>
      <c r="D125" s="17">
        <f>IFERROR(SUM(D120:D124), "--")</f>
        <v>412</v>
      </c>
      <c r="E125" s="102">
        <f>IFERROR(D125/C125, "--" )</f>
        <v>0.84773662551440332</v>
      </c>
      <c r="F125" s="17">
        <f>IFERROR(SUM(F120:F124), "--")</f>
        <v>310</v>
      </c>
      <c r="G125" s="102">
        <f>IFERROR(F125/C125, "--" )</f>
        <v>0.63786008230452673</v>
      </c>
      <c r="H125" s="103" t="s">
        <v>32</v>
      </c>
    </row>
    <row r="126" spans="1:8" x14ac:dyDescent="0.25">
      <c r="A126" s="156" t="s">
        <v>123</v>
      </c>
      <c r="B126" s="87" t="s">
        <v>0</v>
      </c>
      <c r="C126" s="88">
        <v>109</v>
      </c>
      <c r="D126" s="88">
        <v>101</v>
      </c>
      <c r="E126" s="90">
        <v>0.92660550458715596</v>
      </c>
      <c r="F126" s="88">
        <v>83</v>
      </c>
      <c r="G126" s="90">
        <v>0.76146788990825687</v>
      </c>
      <c r="H126" s="89">
        <v>2.6782178217821784</v>
      </c>
    </row>
    <row r="127" spans="1:8" x14ac:dyDescent="0.25">
      <c r="A127" s="157"/>
      <c r="B127" s="87" t="s">
        <v>1</v>
      </c>
      <c r="C127" s="88">
        <v>93</v>
      </c>
      <c r="D127" s="88">
        <v>68</v>
      </c>
      <c r="E127" s="90">
        <v>0.73118279569892475</v>
      </c>
      <c r="F127" s="88">
        <v>44</v>
      </c>
      <c r="G127" s="90">
        <v>0.4731182795698925</v>
      </c>
      <c r="H127" s="89">
        <v>2.1029411764705883</v>
      </c>
    </row>
    <row r="128" spans="1:8" x14ac:dyDescent="0.25">
      <c r="A128" s="157"/>
      <c r="B128" s="87" t="s">
        <v>2</v>
      </c>
      <c r="C128" s="88">
        <v>125</v>
      </c>
      <c r="D128" s="88">
        <v>114</v>
      </c>
      <c r="E128" s="90">
        <v>0.91200000000000003</v>
      </c>
      <c r="F128" s="88">
        <v>97</v>
      </c>
      <c r="G128" s="90">
        <v>0.77600000000000002</v>
      </c>
      <c r="H128" s="89">
        <v>2.6649122807017545</v>
      </c>
    </row>
    <row r="129" spans="1:8" x14ac:dyDescent="0.25">
      <c r="A129" s="157"/>
      <c r="B129" s="87" t="s">
        <v>48</v>
      </c>
      <c r="C129" s="88">
        <v>170</v>
      </c>
      <c r="D129" s="88">
        <v>150</v>
      </c>
      <c r="E129" s="90">
        <v>0.88235294117647056</v>
      </c>
      <c r="F129" s="88">
        <v>128</v>
      </c>
      <c r="G129" s="90">
        <v>0.75294117647058822</v>
      </c>
      <c r="H129" s="89">
        <v>2.79</v>
      </c>
    </row>
    <row r="130" spans="1:8" x14ac:dyDescent="0.25">
      <c r="A130" s="157"/>
      <c r="B130" s="87" t="s">
        <v>47</v>
      </c>
      <c r="C130" s="88">
        <v>171</v>
      </c>
      <c r="D130" s="88">
        <v>145</v>
      </c>
      <c r="E130" s="90">
        <v>0.84795321637426901</v>
      </c>
      <c r="F130" s="88">
        <v>120</v>
      </c>
      <c r="G130" s="90">
        <v>0.70175438596491224</v>
      </c>
      <c r="H130" s="89">
        <v>2.6710344827586203</v>
      </c>
    </row>
    <row r="131" spans="1:8" x14ac:dyDescent="0.25">
      <c r="A131" s="158"/>
      <c r="B131" s="95" t="s">
        <v>30</v>
      </c>
      <c r="C131" s="107">
        <f>IFERROR(SUM(C126:C130), "--")</f>
        <v>668</v>
      </c>
      <c r="D131" s="107">
        <f>IFERROR(SUM(D126:D130), "--")</f>
        <v>578</v>
      </c>
      <c r="E131" s="109">
        <f>IFERROR(D131/C131, "--" )</f>
        <v>0.8652694610778443</v>
      </c>
      <c r="F131" s="107">
        <f>IFERROR(SUM(F126:F130), "--")</f>
        <v>472</v>
      </c>
      <c r="G131" s="109">
        <f>IFERROR(F131/C131, "--" )</f>
        <v>0.70658682634730541</v>
      </c>
      <c r="H131" s="108" t="s">
        <v>32</v>
      </c>
    </row>
    <row r="132" spans="1:8" x14ac:dyDescent="0.25">
      <c r="A132" s="162" t="s">
        <v>124</v>
      </c>
      <c r="B132" s="7" t="s">
        <v>0</v>
      </c>
      <c r="C132" s="118" t="s">
        <v>32</v>
      </c>
      <c r="D132" s="118" t="s">
        <v>32</v>
      </c>
      <c r="E132" s="52" t="s">
        <v>32</v>
      </c>
      <c r="F132" s="118" t="s">
        <v>32</v>
      </c>
      <c r="G132" s="52" t="s">
        <v>32</v>
      </c>
      <c r="H132" s="118" t="s">
        <v>32</v>
      </c>
    </row>
    <row r="133" spans="1:8" x14ac:dyDescent="0.25">
      <c r="A133" s="162"/>
      <c r="B133" s="7" t="s">
        <v>1</v>
      </c>
      <c r="C133" s="20" t="s">
        <v>32</v>
      </c>
      <c r="D133" s="20" t="s">
        <v>32</v>
      </c>
      <c r="E133" s="114" t="s">
        <v>32</v>
      </c>
      <c r="F133" s="20" t="s">
        <v>32</v>
      </c>
      <c r="G133" s="114" t="s">
        <v>32</v>
      </c>
      <c r="H133" s="113" t="s">
        <v>32</v>
      </c>
    </row>
    <row r="134" spans="1:8" x14ac:dyDescent="0.25">
      <c r="A134" s="162"/>
      <c r="B134" s="7" t="s">
        <v>2</v>
      </c>
      <c r="C134" s="20" t="s">
        <v>32</v>
      </c>
      <c r="D134" s="20" t="s">
        <v>32</v>
      </c>
      <c r="E134" s="114" t="s">
        <v>32</v>
      </c>
      <c r="F134" s="20" t="s">
        <v>32</v>
      </c>
      <c r="G134" s="114" t="s">
        <v>32</v>
      </c>
      <c r="H134" s="113" t="s">
        <v>32</v>
      </c>
    </row>
    <row r="135" spans="1:8" x14ac:dyDescent="0.25">
      <c r="A135" s="162"/>
      <c r="B135" s="7" t="s">
        <v>48</v>
      </c>
      <c r="C135" s="4">
        <v>25</v>
      </c>
      <c r="D135" s="4">
        <v>22</v>
      </c>
      <c r="E135" s="5">
        <v>0.88</v>
      </c>
      <c r="F135" s="4">
        <v>21</v>
      </c>
      <c r="G135" s="5">
        <v>0.84</v>
      </c>
      <c r="H135" s="6">
        <v>3.1409090909090911</v>
      </c>
    </row>
    <row r="136" spans="1:8" x14ac:dyDescent="0.25">
      <c r="A136" s="162"/>
      <c r="B136" s="7" t="s">
        <v>47</v>
      </c>
      <c r="C136" s="4">
        <v>40</v>
      </c>
      <c r="D136" s="4">
        <v>37</v>
      </c>
      <c r="E136" s="5">
        <v>0.92500000000000004</v>
      </c>
      <c r="F136" s="4">
        <v>33</v>
      </c>
      <c r="G136" s="5">
        <v>0.82499999999999996</v>
      </c>
      <c r="H136" s="6">
        <v>3.3888888888888888</v>
      </c>
    </row>
    <row r="137" spans="1:8" x14ac:dyDescent="0.25">
      <c r="A137" s="162"/>
      <c r="B137" s="54" t="s">
        <v>30</v>
      </c>
      <c r="C137" s="17">
        <f>IFERROR(SUM(C132:C136), "--")</f>
        <v>65</v>
      </c>
      <c r="D137" s="17">
        <f>IFERROR(SUM(D132:D136), "--")</f>
        <v>59</v>
      </c>
      <c r="E137" s="102">
        <f>IFERROR(D137/C137, "--" )</f>
        <v>0.90769230769230769</v>
      </c>
      <c r="F137" s="17">
        <f>IFERROR(SUM(F132:F136), "--")</f>
        <v>54</v>
      </c>
      <c r="G137" s="102">
        <f>IFERROR(F137/C137, "--" )</f>
        <v>0.83076923076923082</v>
      </c>
      <c r="H137" s="103" t="s">
        <v>32</v>
      </c>
    </row>
    <row r="138" spans="1:8" x14ac:dyDescent="0.25">
      <c r="A138" s="156" t="s">
        <v>125</v>
      </c>
      <c r="B138" s="87" t="s">
        <v>0</v>
      </c>
      <c r="C138" s="88">
        <v>89</v>
      </c>
      <c r="D138" s="88">
        <v>75</v>
      </c>
      <c r="E138" s="90">
        <v>0.84269662921348309</v>
      </c>
      <c r="F138" s="88">
        <v>66</v>
      </c>
      <c r="G138" s="90">
        <v>0.7415730337078652</v>
      </c>
      <c r="H138" s="89">
        <v>2.7333333333333338</v>
      </c>
    </row>
    <row r="139" spans="1:8" x14ac:dyDescent="0.25">
      <c r="A139" s="157"/>
      <c r="B139" s="87" t="s">
        <v>1</v>
      </c>
      <c r="C139" s="88">
        <v>120</v>
      </c>
      <c r="D139" s="88">
        <v>107</v>
      </c>
      <c r="E139" s="90">
        <v>0.89166666666666672</v>
      </c>
      <c r="F139" s="88">
        <v>83</v>
      </c>
      <c r="G139" s="90">
        <v>0.69166666666666665</v>
      </c>
      <c r="H139" s="89">
        <v>2.5887850467289719</v>
      </c>
    </row>
    <row r="140" spans="1:8" x14ac:dyDescent="0.25">
      <c r="A140" s="157"/>
      <c r="B140" s="87" t="s">
        <v>2</v>
      </c>
      <c r="C140" s="88">
        <v>125</v>
      </c>
      <c r="D140" s="88">
        <v>114</v>
      </c>
      <c r="E140" s="90">
        <v>0.91200000000000003</v>
      </c>
      <c r="F140" s="88">
        <v>97</v>
      </c>
      <c r="G140" s="90">
        <v>0.77600000000000002</v>
      </c>
      <c r="H140" s="89">
        <v>2.7078947368421051</v>
      </c>
    </row>
    <row r="141" spans="1:8" x14ac:dyDescent="0.25">
      <c r="A141" s="157"/>
      <c r="B141" s="87" t="s">
        <v>48</v>
      </c>
      <c r="C141" s="88">
        <v>158</v>
      </c>
      <c r="D141" s="88">
        <v>141</v>
      </c>
      <c r="E141" s="90">
        <v>0.89240506329113922</v>
      </c>
      <c r="F141" s="88">
        <v>126</v>
      </c>
      <c r="G141" s="90">
        <v>0.79746835443037978</v>
      </c>
      <c r="H141" s="89">
        <v>3.0070921985815602</v>
      </c>
    </row>
    <row r="142" spans="1:8" x14ac:dyDescent="0.25">
      <c r="A142" s="157"/>
      <c r="B142" s="87" t="s">
        <v>47</v>
      </c>
      <c r="C142" s="88">
        <v>109</v>
      </c>
      <c r="D142" s="88">
        <v>81</v>
      </c>
      <c r="E142" s="90">
        <v>0.74311926605504586</v>
      </c>
      <c r="F142" s="88">
        <v>65</v>
      </c>
      <c r="G142" s="90">
        <v>0.59633027522935778</v>
      </c>
      <c r="H142" s="89">
        <v>2.5506172839506172</v>
      </c>
    </row>
    <row r="143" spans="1:8" x14ac:dyDescent="0.25">
      <c r="A143" s="158"/>
      <c r="B143" s="95" t="s">
        <v>30</v>
      </c>
      <c r="C143" s="107">
        <f>IFERROR(SUM(C138:C142), "--")</f>
        <v>601</v>
      </c>
      <c r="D143" s="107">
        <f>IFERROR(SUM(D138:D142), "--")</f>
        <v>518</v>
      </c>
      <c r="E143" s="109">
        <f>IFERROR(D143/C143, "--" )</f>
        <v>0.86189683860232946</v>
      </c>
      <c r="F143" s="107">
        <f>IFERROR(SUM(F138:F142), "--")</f>
        <v>437</v>
      </c>
      <c r="G143" s="109">
        <f>IFERROR(F143/C143, "--" )</f>
        <v>0.72712146422628954</v>
      </c>
      <c r="H143" s="108" t="s">
        <v>32</v>
      </c>
    </row>
    <row r="144" spans="1:8" x14ac:dyDescent="0.25">
      <c r="A144" s="163" t="s">
        <v>126</v>
      </c>
      <c r="B144" s="7" t="s">
        <v>0</v>
      </c>
      <c r="C144" s="4">
        <v>51</v>
      </c>
      <c r="D144" s="4">
        <v>50</v>
      </c>
      <c r="E144" s="15">
        <v>0.98039215686274506</v>
      </c>
      <c r="F144" s="4">
        <v>46</v>
      </c>
      <c r="G144" s="15">
        <v>0.90196078431372551</v>
      </c>
      <c r="H144" s="14">
        <v>3.16</v>
      </c>
    </row>
    <row r="145" spans="1:8" x14ac:dyDescent="0.25">
      <c r="A145" s="164"/>
      <c r="B145" s="7" t="s">
        <v>1</v>
      </c>
      <c r="C145" s="4">
        <v>71</v>
      </c>
      <c r="D145" s="4">
        <v>67</v>
      </c>
      <c r="E145" s="5">
        <v>0.94366197183098588</v>
      </c>
      <c r="F145" s="4">
        <v>61</v>
      </c>
      <c r="G145" s="5">
        <v>0.85915492957746475</v>
      </c>
      <c r="H145" s="6">
        <v>3.1134328358208956</v>
      </c>
    </row>
    <row r="146" spans="1:8" x14ac:dyDescent="0.25">
      <c r="A146" s="164"/>
      <c r="B146" s="7" t="s">
        <v>2</v>
      </c>
      <c r="C146" s="4">
        <v>85</v>
      </c>
      <c r="D146" s="4">
        <v>80</v>
      </c>
      <c r="E146" s="5">
        <v>0.94117647058823528</v>
      </c>
      <c r="F146" s="4">
        <v>76</v>
      </c>
      <c r="G146" s="5">
        <v>0.89411764705882357</v>
      </c>
      <c r="H146" s="6">
        <v>3.0637500000000002</v>
      </c>
    </row>
    <row r="147" spans="1:8" x14ac:dyDescent="0.25">
      <c r="A147" s="164"/>
      <c r="B147" s="7" t="s">
        <v>48</v>
      </c>
      <c r="C147" s="4">
        <v>92</v>
      </c>
      <c r="D147" s="4">
        <v>86</v>
      </c>
      <c r="E147" s="5">
        <v>0.93478260869565222</v>
      </c>
      <c r="F147" s="4">
        <v>81</v>
      </c>
      <c r="G147" s="5">
        <v>0.88043478260869568</v>
      </c>
      <c r="H147" s="6">
        <v>2.983720930232558</v>
      </c>
    </row>
    <row r="148" spans="1:8" x14ac:dyDescent="0.25">
      <c r="A148" s="164"/>
      <c r="B148" s="7" t="s">
        <v>47</v>
      </c>
      <c r="C148" s="4">
        <v>90</v>
      </c>
      <c r="D148" s="4">
        <v>83</v>
      </c>
      <c r="E148" s="5">
        <v>0.92222222222222228</v>
      </c>
      <c r="F148" s="4">
        <v>68</v>
      </c>
      <c r="G148" s="5">
        <v>0.75555555555555554</v>
      </c>
      <c r="H148" s="6">
        <v>2.6792682926829268</v>
      </c>
    </row>
    <row r="149" spans="1:8" x14ac:dyDescent="0.25">
      <c r="A149" s="165"/>
      <c r="B149" s="54" t="s">
        <v>30</v>
      </c>
      <c r="C149" s="17">
        <f>IFERROR(SUM(C144:C148), "--")</f>
        <v>389</v>
      </c>
      <c r="D149" s="17">
        <f>IFERROR(SUM(D144:D148), "--")</f>
        <v>366</v>
      </c>
      <c r="E149" s="102">
        <f>IFERROR(D149/C149, "--" )</f>
        <v>0.94087403598971719</v>
      </c>
      <c r="F149" s="17">
        <f>IFERROR(SUM(F144:F148), "--")</f>
        <v>332</v>
      </c>
      <c r="G149" s="102">
        <f>IFERROR(F149/C149, "--" )</f>
        <v>0.85347043701799485</v>
      </c>
      <c r="H149" s="103" t="s">
        <v>32</v>
      </c>
    </row>
    <row r="150" spans="1:8" x14ac:dyDescent="0.25">
      <c r="A150" s="156" t="s">
        <v>127</v>
      </c>
      <c r="B150" s="87" t="s">
        <v>0</v>
      </c>
      <c r="C150" s="88">
        <v>44</v>
      </c>
      <c r="D150" s="88">
        <v>42</v>
      </c>
      <c r="E150" s="90">
        <v>0.95454545454545459</v>
      </c>
      <c r="F150" s="88">
        <v>40</v>
      </c>
      <c r="G150" s="90">
        <v>0.90909090909090906</v>
      </c>
      <c r="H150" s="89">
        <v>3.3095238095238093</v>
      </c>
    </row>
    <row r="151" spans="1:8" x14ac:dyDescent="0.25">
      <c r="A151" s="157"/>
      <c r="B151" s="87" t="s">
        <v>1</v>
      </c>
      <c r="C151" s="88">
        <v>42</v>
      </c>
      <c r="D151" s="88">
        <v>39</v>
      </c>
      <c r="E151" s="90">
        <v>0.9285714285714286</v>
      </c>
      <c r="F151" s="88">
        <v>39</v>
      </c>
      <c r="G151" s="90">
        <v>0.9285714285714286</v>
      </c>
      <c r="H151" s="89">
        <v>3.2820512820512819</v>
      </c>
    </row>
    <row r="152" spans="1:8" x14ac:dyDescent="0.25">
      <c r="A152" s="157"/>
      <c r="B152" s="87" t="s">
        <v>2</v>
      </c>
      <c r="C152" s="88">
        <v>49</v>
      </c>
      <c r="D152" s="88">
        <v>46</v>
      </c>
      <c r="E152" s="90">
        <v>0.93877551020408168</v>
      </c>
      <c r="F152" s="88">
        <v>44</v>
      </c>
      <c r="G152" s="90">
        <v>0.89795918367346939</v>
      </c>
      <c r="H152" s="89">
        <v>3.2608695652173911</v>
      </c>
    </row>
    <row r="153" spans="1:8" x14ac:dyDescent="0.25">
      <c r="A153" s="157"/>
      <c r="B153" s="87" t="s">
        <v>48</v>
      </c>
      <c r="C153" s="88">
        <v>81</v>
      </c>
      <c r="D153" s="88">
        <v>75</v>
      </c>
      <c r="E153" s="90">
        <v>0.92592592592592593</v>
      </c>
      <c r="F153" s="88">
        <v>72</v>
      </c>
      <c r="G153" s="90">
        <v>0.88888888888888884</v>
      </c>
      <c r="H153" s="89">
        <v>3.2133333333333334</v>
      </c>
    </row>
    <row r="154" spans="1:8" x14ac:dyDescent="0.25">
      <c r="A154" s="157"/>
      <c r="B154" s="87" t="s">
        <v>47</v>
      </c>
      <c r="C154" s="88">
        <v>83</v>
      </c>
      <c r="D154" s="88">
        <v>78</v>
      </c>
      <c r="E154" s="90">
        <v>0.93975903614457834</v>
      </c>
      <c r="F154" s="88">
        <v>73</v>
      </c>
      <c r="G154" s="90">
        <v>0.87951807228915657</v>
      </c>
      <c r="H154" s="89">
        <v>3.141025641025641</v>
      </c>
    </row>
    <row r="155" spans="1:8" x14ac:dyDescent="0.25">
      <c r="A155" s="158"/>
      <c r="B155" s="95" t="s">
        <v>30</v>
      </c>
      <c r="C155" s="107">
        <f>IFERROR(SUM(C150:C154), "--")</f>
        <v>299</v>
      </c>
      <c r="D155" s="107">
        <f>IFERROR(SUM(D150:D154), "--")</f>
        <v>280</v>
      </c>
      <c r="E155" s="109">
        <f>IFERROR(D155/C155, "--" )</f>
        <v>0.9364548494983278</v>
      </c>
      <c r="F155" s="107">
        <f>IFERROR(SUM(F150:F154), "--")</f>
        <v>268</v>
      </c>
      <c r="G155" s="109">
        <f>IFERROR(F155/C155, "--" )</f>
        <v>0.89632107023411367</v>
      </c>
      <c r="H155" s="108" t="s">
        <v>32</v>
      </c>
    </row>
    <row r="156" spans="1:8" x14ac:dyDescent="0.25">
      <c r="A156" s="163" t="s">
        <v>128</v>
      </c>
      <c r="B156" s="7" t="s">
        <v>0</v>
      </c>
      <c r="C156" s="4">
        <v>30</v>
      </c>
      <c r="D156" s="4">
        <v>25</v>
      </c>
      <c r="E156" s="15">
        <v>0.83333333333333337</v>
      </c>
      <c r="F156" s="4">
        <v>14</v>
      </c>
      <c r="G156" s="15">
        <v>0.46666666666666667</v>
      </c>
      <c r="H156" s="14">
        <v>1.92</v>
      </c>
    </row>
    <row r="157" spans="1:8" x14ac:dyDescent="0.25">
      <c r="A157" s="164"/>
      <c r="B157" s="7" t="s">
        <v>1</v>
      </c>
      <c r="C157" s="4">
        <v>41</v>
      </c>
      <c r="D157" s="4">
        <v>35</v>
      </c>
      <c r="E157" s="5">
        <v>0.85365853658536583</v>
      </c>
      <c r="F157" s="4">
        <v>27</v>
      </c>
      <c r="G157" s="5">
        <v>0.65853658536585369</v>
      </c>
      <c r="H157" s="6">
        <v>2.6285714285714286</v>
      </c>
    </row>
    <row r="158" spans="1:8" x14ac:dyDescent="0.25">
      <c r="A158" s="164"/>
      <c r="B158" s="7" t="s">
        <v>2</v>
      </c>
      <c r="C158" s="4">
        <v>43</v>
      </c>
      <c r="D158" s="4">
        <v>36</v>
      </c>
      <c r="E158" s="5">
        <v>0.83720930232558144</v>
      </c>
      <c r="F158" s="4">
        <v>34</v>
      </c>
      <c r="G158" s="5">
        <v>0.79069767441860461</v>
      </c>
      <c r="H158" s="6">
        <v>3.0555555555555554</v>
      </c>
    </row>
    <row r="159" spans="1:8" x14ac:dyDescent="0.25">
      <c r="A159" s="164"/>
      <c r="B159" s="7" t="s">
        <v>48</v>
      </c>
      <c r="C159" s="4">
        <v>64</v>
      </c>
      <c r="D159" s="4">
        <v>55</v>
      </c>
      <c r="E159" s="5">
        <v>0.859375</v>
      </c>
      <c r="F159" s="4">
        <v>52</v>
      </c>
      <c r="G159" s="5">
        <v>0.8125</v>
      </c>
      <c r="H159" s="6">
        <v>3.101818181818182</v>
      </c>
    </row>
    <row r="160" spans="1:8" x14ac:dyDescent="0.25">
      <c r="A160" s="164"/>
      <c r="B160" s="7" t="s">
        <v>47</v>
      </c>
      <c r="C160" s="4">
        <v>78</v>
      </c>
      <c r="D160" s="4">
        <v>63</v>
      </c>
      <c r="E160" s="5">
        <v>0.80769230769230771</v>
      </c>
      <c r="F160" s="4">
        <v>48</v>
      </c>
      <c r="G160" s="5">
        <v>0.61538461538461542</v>
      </c>
      <c r="H160" s="6">
        <v>2.6031746031746033</v>
      </c>
    </row>
    <row r="161" spans="1:8" x14ac:dyDescent="0.25">
      <c r="A161" s="165"/>
      <c r="B161" s="54" t="s">
        <v>30</v>
      </c>
      <c r="C161" s="17">
        <f>IFERROR(SUM(C156:C160), "--")</f>
        <v>256</v>
      </c>
      <c r="D161" s="17">
        <f>IFERROR(SUM(D156:D160), "--")</f>
        <v>214</v>
      </c>
      <c r="E161" s="102">
        <f>IFERROR(D161/C161, "--" )</f>
        <v>0.8359375</v>
      </c>
      <c r="F161" s="17">
        <f>IFERROR(SUM(F156:F160), "--")</f>
        <v>175</v>
      </c>
      <c r="G161" s="102">
        <f>IFERROR(F161/C161, "--" )</f>
        <v>0.68359375</v>
      </c>
      <c r="H161" s="103" t="s">
        <v>32</v>
      </c>
    </row>
  </sheetData>
  <mergeCells count="27">
    <mergeCell ref="A144:A149"/>
    <mergeCell ref="A150:A155"/>
    <mergeCell ref="A156:A161"/>
    <mergeCell ref="A114:A119"/>
    <mergeCell ref="A120:A125"/>
    <mergeCell ref="A126:A131"/>
    <mergeCell ref="A132:A137"/>
    <mergeCell ref="A138:A143"/>
    <mergeCell ref="A84:A89"/>
    <mergeCell ref="A90:A95"/>
    <mergeCell ref="A96:A101"/>
    <mergeCell ref="A102:A107"/>
    <mergeCell ref="A108:A113"/>
    <mergeCell ref="A54:A59"/>
    <mergeCell ref="A60:A65"/>
    <mergeCell ref="A66:A71"/>
    <mergeCell ref="A72:A77"/>
    <mergeCell ref="A78:A83"/>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5" manualBreakCount="5">
    <brk id="29" max="7" man="1"/>
    <brk id="59" max="7" man="1"/>
    <brk id="89" max="7" man="1"/>
    <brk id="119" max="7" man="1"/>
    <brk id="14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6" t="s">
        <v>101</v>
      </c>
      <c r="B1" s="167"/>
      <c r="C1" s="167"/>
      <c r="D1" s="167"/>
      <c r="E1" s="167"/>
      <c r="F1" s="167"/>
      <c r="G1" s="167"/>
      <c r="H1" s="167"/>
    </row>
    <row r="2" spans="1:8" ht="30" x14ac:dyDescent="0.25">
      <c r="A2" s="26" t="s">
        <v>46</v>
      </c>
      <c r="B2" s="2" t="s">
        <v>4</v>
      </c>
      <c r="C2" s="65" t="s">
        <v>51</v>
      </c>
      <c r="D2" s="65" t="s">
        <v>52</v>
      </c>
      <c r="E2" s="65" t="s">
        <v>49</v>
      </c>
      <c r="F2" s="65" t="s">
        <v>53</v>
      </c>
      <c r="G2" s="65" t="s">
        <v>3</v>
      </c>
      <c r="H2" s="65" t="s">
        <v>50</v>
      </c>
    </row>
    <row r="3" spans="1:8" x14ac:dyDescent="0.25">
      <c r="A3" s="172" t="s">
        <v>45</v>
      </c>
      <c r="B3" s="7" t="s">
        <v>0</v>
      </c>
      <c r="C3" s="27">
        <v>2071</v>
      </c>
      <c r="D3" s="27">
        <v>1811</v>
      </c>
      <c r="E3" s="28">
        <v>0.87445678416224049</v>
      </c>
      <c r="F3" s="27">
        <v>1384</v>
      </c>
      <c r="G3" s="28">
        <v>0.66827619507484304</v>
      </c>
      <c r="H3" s="29">
        <v>2.5218600953895072</v>
      </c>
    </row>
    <row r="4" spans="1:8" x14ac:dyDescent="0.25">
      <c r="A4" s="173"/>
      <c r="B4" s="7" t="s">
        <v>1</v>
      </c>
      <c r="C4" s="27">
        <v>2341</v>
      </c>
      <c r="D4" s="27">
        <v>2021</v>
      </c>
      <c r="E4" s="28">
        <v>0.86330627936779158</v>
      </c>
      <c r="F4" s="27">
        <v>1578</v>
      </c>
      <c r="G4" s="28">
        <v>0.67407090986757801</v>
      </c>
      <c r="H4" s="29">
        <v>2.5232330827067662</v>
      </c>
    </row>
    <row r="5" spans="1:8" x14ac:dyDescent="0.25">
      <c r="A5" s="173"/>
      <c r="B5" s="7" t="s">
        <v>2</v>
      </c>
      <c r="C5" s="27">
        <v>2824</v>
      </c>
      <c r="D5" s="27">
        <v>2427</v>
      </c>
      <c r="E5" s="28">
        <v>0.85941926345609065</v>
      </c>
      <c r="F5" s="27">
        <v>1870</v>
      </c>
      <c r="G5" s="28">
        <v>0.66218130311614731</v>
      </c>
      <c r="H5" s="29">
        <v>2.4895254629629626</v>
      </c>
    </row>
    <row r="6" spans="1:8" x14ac:dyDescent="0.25">
      <c r="A6" s="173"/>
      <c r="B6" s="7" t="s">
        <v>48</v>
      </c>
      <c r="C6" s="27">
        <v>2914</v>
      </c>
      <c r="D6" s="27">
        <v>2487</v>
      </c>
      <c r="E6" s="28">
        <v>0.85346602608098832</v>
      </c>
      <c r="F6" s="27">
        <v>1993</v>
      </c>
      <c r="G6" s="28">
        <v>0.68393960192175707</v>
      </c>
      <c r="H6" s="29">
        <v>2.6179012345679014</v>
      </c>
    </row>
    <row r="7" spans="1:8" x14ac:dyDescent="0.25">
      <c r="A7" s="173"/>
      <c r="B7" s="7" t="s">
        <v>47</v>
      </c>
      <c r="C7" s="27">
        <v>2426</v>
      </c>
      <c r="D7" s="27">
        <v>2080</v>
      </c>
      <c r="E7" s="28">
        <v>0.85737840065952187</v>
      </c>
      <c r="F7" s="27">
        <v>1705</v>
      </c>
      <c r="G7" s="28">
        <v>0.70280296784830998</v>
      </c>
      <c r="H7" s="29">
        <v>2.6578947368421053</v>
      </c>
    </row>
    <row r="8" spans="1:8" s="72" customFormat="1" x14ac:dyDescent="0.25">
      <c r="A8" s="174"/>
      <c r="B8" s="54" t="s">
        <v>30</v>
      </c>
      <c r="C8" s="93">
        <f>IFERROR(SUM(C3:C7), "--")</f>
        <v>12576</v>
      </c>
      <c r="D8" s="93">
        <f>IFERROR(SUM(D3:D7), "--")</f>
        <v>10826</v>
      </c>
      <c r="E8" s="98">
        <f>IFERROR(D8/C8, "--")</f>
        <v>0.86084605597964381</v>
      </c>
      <c r="F8" s="93">
        <f>IFERROR(SUM(F3:F7), "--")</f>
        <v>8530</v>
      </c>
      <c r="G8" s="98">
        <f>IFERROR(F8/C8, "--")</f>
        <v>0.67827608142493634</v>
      </c>
      <c r="H8" s="94" t="s">
        <v>32</v>
      </c>
    </row>
    <row r="9" spans="1:8" x14ac:dyDescent="0.25">
      <c r="A9" s="169" t="s">
        <v>55</v>
      </c>
      <c r="B9" s="87" t="s">
        <v>0</v>
      </c>
      <c r="C9" s="38">
        <v>65</v>
      </c>
      <c r="D9" s="38">
        <v>50</v>
      </c>
      <c r="E9" s="92">
        <v>0.76923076923076927</v>
      </c>
      <c r="F9" s="38">
        <v>38</v>
      </c>
      <c r="G9" s="92">
        <v>0.58461538461538465</v>
      </c>
      <c r="H9" s="91">
        <v>2.46</v>
      </c>
    </row>
    <row r="10" spans="1:8" x14ac:dyDescent="0.25">
      <c r="A10" s="170"/>
      <c r="B10" s="87" t="s">
        <v>1</v>
      </c>
      <c r="C10" s="38">
        <v>92</v>
      </c>
      <c r="D10" s="38">
        <v>65</v>
      </c>
      <c r="E10" s="92">
        <v>0.70652173913043481</v>
      </c>
      <c r="F10" s="38">
        <v>51</v>
      </c>
      <c r="G10" s="92">
        <v>0.55434782608695654</v>
      </c>
      <c r="H10" s="91">
        <v>2.5538461538461537</v>
      </c>
    </row>
    <row r="11" spans="1:8" x14ac:dyDescent="0.25">
      <c r="A11" s="170"/>
      <c r="B11" s="87" t="s">
        <v>2</v>
      </c>
      <c r="C11" s="38">
        <v>124</v>
      </c>
      <c r="D11" s="38">
        <v>96</v>
      </c>
      <c r="E11" s="92">
        <v>0.77419354838709675</v>
      </c>
      <c r="F11" s="38">
        <v>77</v>
      </c>
      <c r="G11" s="92">
        <v>0.62096774193548387</v>
      </c>
      <c r="H11" s="91">
        <v>2.7218749999999994</v>
      </c>
    </row>
    <row r="12" spans="1:8" x14ac:dyDescent="0.25">
      <c r="A12" s="170"/>
      <c r="B12" s="87" t="s">
        <v>48</v>
      </c>
      <c r="C12" s="38">
        <v>201</v>
      </c>
      <c r="D12" s="38">
        <v>148</v>
      </c>
      <c r="E12" s="92">
        <v>0.73631840796019898</v>
      </c>
      <c r="F12" s="38">
        <v>103</v>
      </c>
      <c r="G12" s="92">
        <v>0.51243781094527363</v>
      </c>
      <c r="H12" s="91">
        <v>2.435810810810811</v>
      </c>
    </row>
    <row r="13" spans="1:8" x14ac:dyDescent="0.25">
      <c r="A13" s="170"/>
      <c r="B13" s="87" t="s">
        <v>47</v>
      </c>
      <c r="C13" s="38">
        <v>192</v>
      </c>
      <c r="D13" s="38">
        <v>141</v>
      </c>
      <c r="E13" s="92">
        <v>0.734375</v>
      </c>
      <c r="F13" s="38">
        <v>102</v>
      </c>
      <c r="G13" s="92">
        <v>0.53125</v>
      </c>
      <c r="H13" s="91">
        <v>2.4244604316546763</v>
      </c>
    </row>
    <row r="14" spans="1:8" s="72" customFormat="1" x14ac:dyDescent="0.25">
      <c r="A14" s="171"/>
      <c r="B14" s="95" t="s">
        <v>30</v>
      </c>
      <c r="C14" s="99">
        <f>IFERROR(SUM(C9:C13), "--")</f>
        <v>674</v>
      </c>
      <c r="D14" s="99">
        <f>IFERROR(SUM(D9:D13), "--")</f>
        <v>500</v>
      </c>
      <c r="E14" s="100">
        <f>IFERROR(D14/C14, "--")</f>
        <v>0.74183976261127593</v>
      </c>
      <c r="F14" s="99">
        <f>IFERROR(SUM(F9:F13), "--")</f>
        <v>371</v>
      </c>
      <c r="G14" s="100">
        <f>IFERROR(F14/C14, "--")</f>
        <v>0.55044510385756673</v>
      </c>
      <c r="H14" s="96" t="s">
        <v>32</v>
      </c>
    </row>
    <row r="15" spans="1:8" ht="15" customHeight="1" x14ac:dyDescent="0.25">
      <c r="A15" s="168" t="s">
        <v>54</v>
      </c>
      <c r="B15" s="7" t="s">
        <v>0</v>
      </c>
      <c r="C15" s="30" t="s">
        <v>32</v>
      </c>
      <c r="D15" s="30" t="s">
        <v>32</v>
      </c>
      <c r="E15" s="31" t="s">
        <v>32</v>
      </c>
      <c r="F15" s="30" t="s">
        <v>32</v>
      </c>
      <c r="G15" s="31" t="s">
        <v>32</v>
      </c>
      <c r="H15" s="32" t="s">
        <v>32</v>
      </c>
    </row>
    <row r="16" spans="1:8" x14ac:dyDescent="0.25">
      <c r="A16" s="168"/>
      <c r="B16" s="7" t="s">
        <v>1</v>
      </c>
      <c r="C16" s="30" t="s">
        <v>32</v>
      </c>
      <c r="D16" s="30" t="s">
        <v>32</v>
      </c>
      <c r="E16" s="31" t="s">
        <v>32</v>
      </c>
      <c r="F16" s="30" t="s">
        <v>32</v>
      </c>
      <c r="G16" s="31" t="s">
        <v>32</v>
      </c>
      <c r="H16" s="32" t="s">
        <v>32</v>
      </c>
    </row>
    <row r="17" spans="1:8" x14ac:dyDescent="0.25">
      <c r="A17" s="168"/>
      <c r="B17" s="7" t="s">
        <v>2</v>
      </c>
      <c r="C17" s="30" t="s">
        <v>32</v>
      </c>
      <c r="D17" s="30" t="s">
        <v>32</v>
      </c>
      <c r="E17" s="31" t="s">
        <v>32</v>
      </c>
      <c r="F17" s="30" t="s">
        <v>32</v>
      </c>
      <c r="G17" s="31" t="s">
        <v>32</v>
      </c>
      <c r="H17" s="32" t="s">
        <v>32</v>
      </c>
    </row>
    <row r="18" spans="1:8" x14ac:dyDescent="0.25">
      <c r="A18" s="168"/>
      <c r="B18" s="7" t="s">
        <v>48</v>
      </c>
      <c r="C18" s="30" t="s">
        <v>32</v>
      </c>
      <c r="D18" s="30" t="s">
        <v>32</v>
      </c>
      <c r="E18" s="31" t="s">
        <v>32</v>
      </c>
      <c r="F18" s="30" t="s">
        <v>32</v>
      </c>
      <c r="G18" s="31" t="s">
        <v>32</v>
      </c>
      <c r="H18" s="32" t="s">
        <v>32</v>
      </c>
    </row>
    <row r="19" spans="1:8" x14ac:dyDescent="0.25">
      <c r="A19" s="168"/>
      <c r="B19" s="7" t="s">
        <v>47</v>
      </c>
      <c r="C19" s="30" t="s">
        <v>32</v>
      </c>
      <c r="D19" s="30" t="s">
        <v>32</v>
      </c>
      <c r="E19" s="31" t="s">
        <v>32</v>
      </c>
      <c r="F19" s="30" t="s">
        <v>32</v>
      </c>
      <c r="G19" s="31" t="s">
        <v>32</v>
      </c>
      <c r="H19" s="32" t="s">
        <v>32</v>
      </c>
    </row>
    <row r="20" spans="1:8" s="72" customFormat="1" x14ac:dyDescent="0.25">
      <c r="A20" s="168"/>
      <c r="B20" s="54" t="s">
        <v>30</v>
      </c>
      <c r="C20" s="93">
        <f>IFERROR(SUM(C15:C19), "--")</f>
        <v>0</v>
      </c>
      <c r="D20" s="93">
        <f>IFERROR(SUM(D15:D19), "--")</f>
        <v>0</v>
      </c>
      <c r="E20" s="69" t="str">
        <f>IFERROR(D20/C20, "--")</f>
        <v>--</v>
      </c>
      <c r="F20" s="93">
        <f>IFERROR(SUM(F15:F19), "--")</f>
        <v>0</v>
      </c>
      <c r="G20" s="69" t="str">
        <f>IFERROR(F20/C20, "--")</f>
        <v>--</v>
      </c>
      <c r="H20" s="97"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9"/>
      <c r="B1" s="189"/>
      <c r="C1" s="189" t="s">
        <v>102</v>
      </c>
      <c r="D1" s="189"/>
      <c r="E1" s="189"/>
      <c r="F1" s="189"/>
      <c r="G1" s="189"/>
      <c r="H1" s="189"/>
      <c r="I1" s="166" t="s">
        <v>102</v>
      </c>
      <c r="J1" s="166"/>
      <c r="K1" s="166"/>
      <c r="L1" s="166"/>
      <c r="M1" s="166"/>
      <c r="N1" s="166"/>
      <c r="O1" s="166" t="s">
        <v>102</v>
      </c>
      <c r="P1" s="166"/>
      <c r="Q1" s="166"/>
      <c r="R1" s="166"/>
      <c r="S1" s="166"/>
      <c r="T1" s="166"/>
    </row>
    <row r="2" spans="1:20" ht="21" x14ac:dyDescent="0.25">
      <c r="A2" s="181" t="s">
        <v>38</v>
      </c>
      <c r="B2" s="187" t="s">
        <v>4</v>
      </c>
      <c r="C2" s="184" t="s">
        <v>45</v>
      </c>
      <c r="D2" s="185"/>
      <c r="E2" s="185"/>
      <c r="F2" s="185"/>
      <c r="G2" s="185"/>
      <c r="H2" s="186"/>
      <c r="I2" s="183" t="s">
        <v>55</v>
      </c>
      <c r="J2" s="183"/>
      <c r="K2" s="183"/>
      <c r="L2" s="183"/>
      <c r="M2" s="183"/>
      <c r="N2" s="183"/>
      <c r="O2" s="183" t="s">
        <v>54</v>
      </c>
      <c r="P2" s="183"/>
      <c r="Q2" s="183"/>
      <c r="R2" s="183"/>
      <c r="S2" s="183"/>
      <c r="T2" s="183"/>
    </row>
    <row r="3" spans="1:20" x14ac:dyDescent="0.25">
      <c r="A3" s="182"/>
      <c r="B3" s="188"/>
      <c r="C3" s="65" t="s">
        <v>51</v>
      </c>
      <c r="D3" s="65" t="s">
        <v>52</v>
      </c>
      <c r="E3" s="65" t="s">
        <v>49</v>
      </c>
      <c r="F3" s="65" t="s">
        <v>53</v>
      </c>
      <c r="G3" s="65" t="s">
        <v>3</v>
      </c>
      <c r="H3" s="65" t="s">
        <v>50</v>
      </c>
      <c r="I3" s="65" t="s">
        <v>51</v>
      </c>
      <c r="J3" s="65" t="s">
        <v>52</v>
      </c>
      <c r="K3" s="65" t="s">
        <v>49</v>
      </c>
      <c r="L3" s="65" t="s">
        <v>53</v>
      </c>
      <c r="M3" s="65" t="s">
        <v>3</v>
      </c>
      <c r="N3" s="65" t="s">
        <v>50</v>
      </c>
      <c r="O3" s="65" t="s">
        <v>51</v>
      </c>
      <c r="P3" s="65" t="s">
        <v>52</v>
      </c>
      <c r="Q3" s="65" t="s">
        <v>49</v>
      </c>
      <c r="R3" s="65" t="s">
        <v>53</v>
      </c>
      <c r="S3" s="65" t="s">
        <v>3</v>
      </c>
      <c r="T3" s="65" t="s">
        <v>50</v>
      </c>
    </row>
    <row r="4" spans="1:20" ht="15" customHeight="1" x14ac:dyDescent="0.25">
      <c r="A4" s="175" t="s">
        <v>39</v>
      </c>
      <c r="B4" s="7" t="s">
        <v>0</v>
      </c>
      <c r="C4" s="79">
        <v>101</v>
      </c>
      <c r="D4" s="33">
        <v>88</v>
      </c>
      <c r="E4" s="28">
        <v>0.87128712871287128</v>
      </c>
      <c r="F4" s="33">
        <v>60</v>
      </c>
      <c r="G4" s="28">
        <v>0.59405940594059403</v>
      </c>
      <c r="H4" s="34">
        <v>2.1702127659574466</v>
      </c>
      <c r="I4" s="79">
        <v>8</v>
      </c>
      <c r="J4" s="33">
        <v>6</v>
      </c>
      <c r="K4" s="28">
        <v>0.75</v>
      </c>
      <c r="L4" s="33">
        <v>4</v>
      </c>
      <c r="M4" s="28">
        <v>0.5</v>
      </c>
      <c r="N4" s="34">
        <v>2</v>
      </c>
      <c r="O4" s="120" t="s">
        <v>32</v>
      </c>
      <c r="P4" s="121" t="s">
        <v>32</v>
      </c>
      <c r="Q4" s="31" t="s">
        <v>32</v>
      </c>
      <c r="R4" s="121" t="s">
        <v>32</v>
      </c>
      <c r="S4" s="31" t="s">
        <v>32</v>
      </c>
      <c r="T4" s="122" t="s">
        <v>32</v>
      </c>
    </row>
    <row r="5" spans="1:20" x14ac:dyDescent="0.25">
      <c r="A5" s="176"/>
      <c r="B5" s="7" t="s">
        <v>1</v>
      </c>
      <c r="C5" s="79">
        <v>120</v>
      </c>
      <c r="D5" s="33">
        <v>98</v>
      </c>
      <c r="E5" s="28">
        <v>0.81666666666666665</v>
      </c>
      <c r="F5" s="33">
        <v>63</v>
      </c>
      <c r="G5" s="28">
        <v>0.52500000000000002</v>
      </c>
      <c r="H5" s="34">
        <v>2.0377049180327869</v>
      </c>
      <c r="I5" s="79">
        <v>9</v>
      </c>
      <c r="J5" s="33">
        <v>5</v>
      </c>
      <c r="K5" s="28">
        <v>0.55555555555555558</v>
      </c>
      <c r="L5" s="33">
        <v>3</v>
      </c>
      <c r="M5" s="28">
        <v>0.33333333333333331</v>
      </c>
      <c r="N5" s="34">
        <v>1.8</v>
      </c>
      <c r="O5" s="120" t="s">
        <v>32</v>
      </c>
      <c r="P5" s="121" t="s">
        <v>32</v>
      </c>
      <c r="Q5" s="31" t="s">
        <v>32</v>
      </c>
      <c r="R5" s="121" t="s">
        <v>32</v>
      </c>
      <c r="S5" s="31" t="s">
        <v>32</v>
      </c>
      <c r="T5" s="122" t="s">
        <v>32</v>
      </c>
    </row>
    <row r="6" spans="1:20" x14ac:dyDescent="0.25">
      <c r="A6" s="176"/>
      <c r="B6" s="7" t="s">
        <v>2</v>
      </c>
      <c r="C6" s="79">
        <v>202</v>
      </c>
      <c r="D6" s="33">
        <v>177</v>
      </c>
      <c r="E6" s="28">
        <v>0.87623762376237624</v>
      </c>
      <c r="F6" s="33">
        <v>114</v>
      </c>
      <c r="G6" s="28">
        <v>0.5643564356435643</v>
      </c>
      <c r="H6" s="34">
        <v>2.1289256198347108</v>
      </c>
      <c r="I6" s="79">
        <v>7</v>
      </c>
      <c r="J6" s="33">
        <v>3</v>
      </c>
      <c r="K6" s="28">
        <v>0.42857142857142855</v>
      </c>
      <c r="L6" s="33">
        <v>0</v>
      </c>
      <c r="M6" s="28">
        <v>0</v>
      </c>
      <c r="N6" s="34">
        <v>0</v>
      </c>
      <c r="O6" s="120" t="s">
        <v>32</v>
      </c>
      <c r="P6" s="121" t="s">
        <v>32</v>
      </c>
      <c r="Q6" s="31" t="s">
        <v>32</v>
      </c>
      <c r="R6" s="121" t="s">
        <v>32</v>
      </c>
      <c r="S6" s="31" t="s">
        <v>32</v>
      </c>
      <c r="T6" s="122" t="s">
        <v>32</v>
      </c>
    </row>
    <row r="7" spans="1:20" x14ac:dyDescent="0.25">
      <c r="A7" s="176"/>
      <c r="B7" s="7" t="s">
        <v>48</v>
      </c>
      <c r="C7" s="79">
        <v>164</v>
      </c>
      <c r="D7" s="33">
        <v>127</v>
      </c>
      <c r="E7" s="28">
        <v>0.77439024390243905</v>
      </c>
      <c r="F7" s="33">
        <v>82</v>
      </c>
      <c r="G7" s="28">
        <v>0.5</v>
      </c>
      <c r="H7" s="34">
        <v>2.1470588235294117</v>
      </c>
      <c r="I7" s="79">
        <v>8</v>
      </c>
      <c r="J7" s="33">
        <v>5</v>
      </c>
      <c r="K7" s="28">
        <v>0.625</v>
      </c>
      <c r="L7" s="33">
        <v>2</v>
      </c>
      <c r="M7" s="28">
        <v>0.25</v>
      </c>
      <c r="N7" s="34">
        <v>1.2</v>
      </c>
      <c r="O7" s="120" t="s">
        <v>32</v>
      </c>
      <c r="P7" s="121" t="s">
        <v>32</v>
      </c>
      <c r="Q7" s="31" t="s">
        <v>32</v>
      </c>
      <c r="R7" s="121" t="s">
        <v>32</v>
      </c>
      <c r="S7" s="31" t="s">
        <v>32</v>
      </c>
      <c r="T7" s="122" t="s">
        <v>32</v>
      </c>
    </row>
    <row r="8" spans="1:20" x14ac:dyDescent="0.25">
      <c r="A8" s="176"/>
      <c r="B8" s="7" t="s">
        <v>47</v>
      </c>
      <c r="C8" s="79">
        <v>118</v>
      </c>
      <c r="D8" s="33">
        <v>98</v>
      </c>
      <c r="E8" s="28">
        <v>0.83050847457627119</v>
      </c>
      <c r="F8" s="33">
        <v>69</v>
      </c>
      <c r="G8" s="28">
        <v>0.5847457627118644</v>
      </c>
      <c r="H8" s="34">
        <v>2.0542857142857143</v>
      </c>
      <c r="I8" s="79">
        <v>17</v>
      </c>
      <c r="J8" s="33">
        <v>12</v>
      </c>
      <c r="K8" s="28">
        <v>0.70588235294117652</v>
      </c>
      <c r="L8" s="33">
        <v>6</v>
      </c>
      <c r="M8" s="28">
        <v>0.35294117647058826</v>
      </c>
      <c r="N8" s="34">
        <v>1.6727272727272724</v>
      </c>
      <c r="O8" s="120" t="s">
        <v>32</v>
      </c>
      <c r="P8" s="121" t="s">
        <v>32</v>
      </c>
      <c r="Q8" s="31" t="s">
        <v>32</v>
      </c>
      <c r="R8" s="121" t="s">
        <v>32</v>
      </c>
      <c r="S8" s="31" t="s">
        <v>32</v>
      </c>
      <c r="T8" s="122" t="s">
        <v>32</v>
      </c>
    </row>
    <row r="9" spans="1:20" s="72" customFormat="1" x14ac:dyDescent="0.25">
      <c r="A9" s="177"/>
      <c r="B9" s="54" t="s">
        <v>30</v>
      </c>
      <c r="C9" s="80">
        <f>IFERROR(SUM(C4:C8), "--")</f>
        <v>705</v>
      </c>
      <c r="D9" s="68">
        <f>IFERROR(SUM(D4:D8), "--")</f>
        <v>588</v>
      </c>
      <c r="E9" s="69">
        <f>IFERROR(D9/C9, "--")</f>
        <v>0.83404255319148934</v>
      </c>
      <c r="F9" s="68">
        <f>IFERROR(SUM(F4:F8), "--")</f>
        <v>388</v>
      </c>
      <c r="G9" s="69">
        <f>IFERROR(F9/C9, "--")</f>
        <v>0.55035460992907803</v>
      </c>
      <c r="H9" s="70" t="s">
        <v>32</v>
      </c>
      <c r="I9" s="80">
        <f>IFERROR(SUM(I4:I8), "--")</f>
        <v>49</v>
      </c>
      <c r="J9" s="68">
        <f>IFERROR(SUM(J4:J8), "--")</f>
        <v>31</v>
      </c>
      <c r="K9" s="69">
        <f>IFERROR(J9/I9, "--")</f>
        <v>0.63265306122448983</v>
      </c>
      <c r="L9" s="68">
        <f>IFERROR(SUM(L4:L8), "--")</f>
        <v>15</v>
      </c>
      <c r="M9" s="69">
        <f>IFERROR(L9/I9, "--")</f>
        <v>0.30612244897959184</v>
      </c>
      <c r="N9" s="70" t="s">
        <v>32</v>
      </c>
      <c r="O9" s="80">
        <f>IFERROR(SUM(O4:O8), "--")</f>
        <v>0</v>
      </c>
      <c r="P9" s="68">
        <f>IFERROR(SUM(P4:P8), "--")</f>
        <v>0</v>
      </c>
      <c r="Q9" s="69" t="str">
        <f>IFERROR(P9/O9, "--")</f>
        <v>--</v>
      </c>
      <c r="R9" s="68">
        <f>IFERROR(SUM(R4:R8), "--")</f>
        <v>0</v>
      </c>
      <c r="S9" s="69" t="str">
        <f>IFERROR(R9/O9, "--")</f>
        <v>--</v>
      </c>
      <c r="T9" s="70" t="s">
        <v>32</v>
      </c>
    </row>
    <row r="10" spans="1:20" ht="15" customHeight="1" x14ac:dyDescent="0.25">
      <c r="A10" s="156" t="s">
        <v>40</v>
      </c>
      <c r="B10" s="35" t="s">
        <v>0</v>
      </c>
      <c r="C10" s="81">
        <v>12</v>
      </c>
      <c r="D10" s="36">
        <v>10</v>
      </c>
      <c r="E10" s="59">
        <v>0.83333333333333337</v>
      </c>
      <c r="F10" s="36">
        <v>5</v>
      </c>
      <c r="G10" s="59">
        <v>0.41666666666666669</v>
      </c>
      <c r="H10" s="37">
        <v>1.8</v>
      </c>
      <c r="I10" s="81">
        <v>1</v>
      </c>
      <c r="J10" s="36">
        <v>1</v>
      </c>
      <c r="K10" s="59">
        <v>1</v>
      </c>
      <c r="L10" s="36">
        <v>1</v>
      </c>
      <c r="M10" s="59">
        <v>1</v>
      </c>
      <c r="N10" s="37">
        <v>4</v>
      </c>
      <c r="O10" s="84" t="s">
        <v>32</v>
      </c>
      <c r="P10" s="38" t="s">
        <v>32</v>
      </c>
      <c r="Q10" s="92" t="s">
        <v>32</v>
      </c>
      <c r="R10" s="38" t="s">
        <v>32</v>
      </c>
      <c r="S10" s="92" t="s">
        <v>32</v>
      </c>
      <c r="T10" s="91" t="s">
        <v>32</v>
      </c>
    </row>
    <row r="11" spans="1:20" x14ac:dyDescent="0.25">
      <c r="A11" s="157"/>
      <c r="B11" s="35" t="s">
        <v>1</v>
      </c>
      <c r="C11" s="81">
        <v>6</v>
      </c>
      <c r="D11" s="36">
        <v>6</v>
      </c>
      <c r="E11" s="59">
        <v>1</v>
      </c>
      <c r="F11" s="36">
        <v>4</v>
      </c>
      <c r="G11" s="59">
        <v>0.66666666666666663</v>
      </c>
      <c r="H11" s="37">
        <v>2.65</v>
      </c>
      <c r="I11" s="84" t="s">
        <v>32</v>
      </c>
      <c r="J11" s="38" t="s">
        <v>32</v>
      </c>
      <c r="K11" s="92" t="s">
        <v>32</v>
      </c>
      <c r="L11" s="38" t="s">
        <v>32</v>
      </c>
      <c r="M11" s="92" t="s">
        <v>32</v>
      </c>
      <c r="N11" s="91" t="s">
        <v>32</v>
      </c>
      <c r="O11" s="84" t="s">
        <v>32</v>
      </c>
      <c r="P11" s="38" t="s">
        <v>32</v>
      </c>
      <c r="Q11" s="92" t="s">
        <v>32</v>
      </c>
      <c r="R11" s="38" t="s">
        <v>32</v>
      </c>
      <c r="S11" s="92" t="s">
        <v>32</v>
      </c>
      <c r="T11" s="91" t="s">
        <v>32</v>
      </c>
    </row>
    <row r="12" spans="1:20" x14ac:dyDescent="0.25">
      <c r="A12" s="157"/>
      <c r="B12" s="35" t="s">
        <v>2</v>
      </c>
      <c r="C12" s="81">
        <v>5</v>
      </c>
      <c r="D12" s="36">
        <v>5</v>
      </c>
      <c r="E12" s="59">
        <v>1</v>
      </c>
      <c r="F12" s="36">
        <v>0</v>
      </c>
      <c r="G12" s="59">
        <v>0</v>
      </c>
      <c r="H12" s="37">
        <v>0.25</v>
      </c>
      <c r="I12" s="84" t="s">
        <v>32</v>
      </c>
      <c r="J12" s="38" t="s">
        <v>32</v>
      </c>
      <c r="K12" s="92" t="s">
        <v>32</v>
      </c>
      <c r="L12" s="38" t="s">
        <v>32</v>
      </c>
      <c r="M12" s="92" t="s">
        <v>32</v>
      </c>
      <c r="N12" s="123" t="s">
        <v>32</v>
      </c>
      <c r="O12" s="84" t="s">
        <v>32</v>
      </c>
      <c r="P12" s="38" t="s">
        <v>32</v>
      </c>
      <c r="Q12" s="92" t="s">
        <v>32</v>
      </c>
      <c r="R12" s="38" t="s">
        <v>32</v>
      </c>
      <c r="S12" s="92" t="s">
        <v>32</v>
      </c>
      <c r="T12" s="91" t="s">
        <v>32</v>
      </c>
    </row>
    <row r="13" spans="1:20" x14ac:dyDescent="0.25">
      <c r="A13" s="157"/>
      <c r="B13" s="35" t="s">
        <v>48</v>
      </c>
      <c r="C13" s="81">
        <v>5</v>
      </c>
      <c r="D13" s="36">
        <v>4</v>
      </c>
      <c r="E13" s="59">
        <v>0.8</v>
      </c>
      <c r="F13" s="36">
        <v>4</v>
      </c>
      <c r="G13" s="59">
        <v>0.8</v>
      </c>
      <c r="H13" s="37">
        <v>2.2333333333333334</v>
      </c>
      <c r="I13" s="81">
        <v>1</v>
      </c>
      <c r="J13" s="36">
        <v>1</v>
      </c>
      <c r="K13" s="59">
        <v>1</v>
      </c>
      <c r="L13" s="36">
        <v>0</v>
      </c>
      <c r="M13" s="59">
        <v>0</v>
      </c>
      <c r="N13" s="37">
        <v>1</v>
      </c>
      <c r="O13" s="84" t="s">
        <v>32</v>
      </c>
      <c r="P13" s="38" t="s">
        <v>32</v>
      </c>
      <c r="Q13" s="92" t="s">
        <v>32</v>
      </c>
      <c r="R13" s="38" t="s">
        <v>32</v>
      </c>
      <c r="S13" s="92" t="s">
        <v>32</v>
      </c>
      <c r="T13" s="91" t="s">
        <v>32</v>
      </c>
    </row>
    <row r="14" spans="1:20" x14ac:dyDescent="0.25">
      <c r="A14" s="157"/>
      <c r="B14" s="35" t="s">
        <v>47</v>
      </c>
      <c r="C14" s="81">
        <v>2</v>
      </c>
      <c r="D14" s="36">
        <v>2</v>
      </c>
      <c r="E14" s="59">
        <v>1</v>
      </c>
      <c r="F14" s="36">
        <v>1</v>
      </c>
      <c r="G14" s="59">
        <v>0.5</v>
      </c>
      <c r="H14" s="37">
        <v>2</v>
      </c>
      <c r="I14" s="84" t="s">
        <v>32</v>
      </c>
      <c r="J14" s="38" t="s">
        <v>32</v>
      </c>
      <c r="K14" s="92" t="s">
        <v>32</v>
      </c>
      <c r="L14" s="38" t="s">
        <v>32</v>
      </c>
      <c r="M14" s="92" t="s">
        <v>32</v>
      </c>
      <c r="N14" s="91" t="s">
        <v>32</v>
      </c>
      <c r="O14" s="84" t="s">
        <v>32</v>
      </c>
      <c r="P14" s="38" t="s">
        <v>32</v>
      </c>
      <c r="Q14" s="92" t="s">
        <v>32</v>
      </c>
      <c r="R14" s="38" t="s">
        <v>32</v>
      </c>
      <c r="S14" s="92" t="s">
        <v>32</v>
      </c>
      <c r="T14" s="91" t="s">
        <v>32</v>
      </c>
    </row>
    <row r="15" spans="1:20" s="72" customFormat="1" x14ac:dyDescent="0.25">
      <c r="A15" s="158"/>
      <c r="B15" s="73" t="s">
        <v>30</v>
      </c>
      <c r="C15" s="82">
        <f>IFERROR(SUM(C10:C14), "--")</f>
        <v>30</v>
      </c>
      <c r="D15" s="74">
        <f>IFERROR(SUM(D10:D14), "--")</f>
        <v>27</v>
      </c>
      <c r="E15" s="75">
        <f>IFERROR(D15/C15, "--")</f>
        <v>0.9</v>
      </c>
      <c r="F15" s="74">
        <f>IFERROR(SUM(F10:F14), "--")</f>
        <v>14</v>
      </c>
      <c r="G15" s="75">
        <f>IFERROR(F15/C15, "--")</f>
        <v>0.46666666666666667</v>
      </c>
      <c r="H15" s="76" t="s">
        <v>32</v>
      </c>
      <c r="I15" s="82">
        <f>IFERROR(SUM(I10:I14), "--")</f>
        <v>2</v>
      </c>
      <c r="J15" s="74">
        <f>IFERROR(SUM(J10:J14), "--")</f>
        <v>2</v>
      </c>
      <c r="K15" s="75">
        <f>IFERROR(J15/I15, "--")</f>
        <v>1</v>
      </c>
      <c r="L15" s="74">
        <f>IFERROR(SUM(L10:L14), "--")</f>
        <v>1</v>
      </c>
      <c r="M15" s="75">
        <f>IFERROR(L15/I15, "--")</f>
        <v>0.5</v>
      </c>
      <c r="N15" s="76" t="s">
        <v>32</v>
      </c>
      <c r="O15" s="82">
        <f>IFERROR(SUM(O10:O14), "--")</f>
        <v>0</v>
      </c>
      <c r="P15" s="74">
        <f>IFERROR(SUM(P10:P14), "--")</f>
        <v>0</v>
      </c>
      <c r="Q15" s="75" t="str">
        <f>IFERROR(P15/O15, "--")</f>
        <v>--</v>
      </c>
      <c r="R15" s="74">
        <f>IFERROR(SUM(R10:R14), "--")</f>
        <v>0</v>
      </c>
      <c r="S15" s="75" t="str">
        <f>IFERROR(R15/O15, "--")</f>
        <v>--</v>
      </c>
      <c r="T15" s="76" t="s">
        <v>32</v>
      </c>
    </row>
    <row r="16" spans="1:20" x14ac:dyDescent="0.25">
      <c r="A16" s="178" t="s">
        <v>16</v>
      </c>
      <c r="B16" s="7" t="s">
        <v>0</v>
      </c>
      <c r="C16" s="79">
        <v>67</v>
      </c>
      <c r="D16" s="33">
        <v>63</v>
      </c>
      <c r="E16" s="28">
        <v>0.94029850746268662</v>
      </c>
      <c r="F16" s="33">
        <v>52</v>
      </c>
      <c r="G16" s="28">
        <v>0.77611940298507465</v>
      </c>
      <c r="H16" s="34">
        <v>2.7666666666666666</v>
      </c>
      <c r="I16" s="79">
        <v>2</v>
      </c>
      <c r="J16" s="33">
        <v>2</v>
      </c>
      <c r="K16" s="28">
        <v>1</v>
      </c>
      <c r="L16" s="33">
        <v>2</v>
      </c>
      <c r="M16" s="28">
        <v>1</v>
      </c>
      <c r="N16" s="34">
        <v>2.5</v>
      </c>
      <c r="O16" s="120" t="s">
        <v>32</v>
      </c>
      <c r="P16" s="121" t="s">
        <v>32</v>
      </c>
      <c r="Q16" s="31" t="s">
        <v>32</v>
      </c>
      <c r="R16" s="121" t="s">
        <v>32</v>
      </c>
      <c r="S16" s="31" t="s">
        <v>32</v>
      </c>
      <c r="T16" s="122" t="s">
        <v>32</v>
      </c>
    </row>
    <row r="17" spans="1:20" x14ac:dyDescent="0.25">
      <c r="A17" s="179"/>
      <c r="B17" s="7" t="s">
        <v>1</v>
      </c>
      <c r="C17" s="79">
        <v>76</v>
      </c>
      <c r="D17" s="33">
        <v>64</v>
      </c>
      <c r="E17" s="28">
        <v>0.84210526315789469</v>
      </c>
      <c r="F17" s="33">
        <v>56</v>
      </c>
      <c r="G17" s="28">
        <v>0.73684210526315785</v>
      </c>
      <c r="H17" s="34">
        <v>2.8903846153846153</v>
      </c>
      <c r="I17" s="79">
        <v>1</v>
      </c>
      <c r="J17" s="33">
        <v>1</v>
      </c>
      <c r="K17" s="28">
        <v>1</v>
      </c>
      <c r="L17" s="33">
        <v>1</v>
      </c>
      <c r="M17" s="28">
        <v>1</v>
      </c>
      <c r="N17" s="34">
        <v>4</v>
      </c>
      <c r="O17" s="120" t="s">
        <v>32</v>
      </c>
      <c r="P17" s="121" t="s">
        <v>32</v>
      </c>
      <c r="Q17" s="31" t="s">
        <v>32</v>
      </c>
      <c r="R17" s="121" t="s">
        <v>32</v>
      </c>
      <c r="S17" s="31" t="s">
        <v>32</v>
      </c>
      <c r="T17" s="122" t="s">
        <v>32</v>
      </c>
    </row>
    <row r="18" spans="1:20" x14ac:dyDescent="0.25">
      <c r="A18" s="179"/>
      <c r="B18" s="7" t="s">
        <v>2</v>
      </c>
      <c r="C18" s="79">
        <v>76</v>
      </c>
      <c r="D18" s="33">
        <v>70</v>
      </c>
      <c r="E18" s="28">
        <v>0.92105263157894735</v>
      </c>
      <c r="F18" s="33">
        <v>55</v>
      </c>
      <c r="G18" s="28">
        <v>0.72368421052631582</v>
      </c>
      <c r="H18" s="34">
        <v>2.6916666666666664</v>
      </c>
      <c r="I18" s="79">
        <v>4</v>
      </c>
      <c r="J18" s="33">
        <v>3</v>
      </c>
      <c r="K18" s="28">
        <v>0.75</v>
      </c>
      <c r="L18" s="33">
        <v>3</v>
      </c>
      <c r="M18" s="28">
        <v>0.75</v>
      </c>
      <c r="N18" s="34">
        <v>2.7666666666666671</v>
      </c>
      <c r="O18" s="120" t="s">
        <v>32</v>
      </c>
      <c r="P18" s="121" t="s">
        <v>32</v>
      </c>
      <c r="Q18" s="31" t="s">
        <v>32</v>
      </c>
      <c r="R18" s="121" t="s">
        <v>32</v>
      </c>
      <c r="S18" s="31" t="s">
        <v>32</v>
      </c>
      <c r="T18" s="122" t="s">
        <v>32</v>
      </c>
    </row>
    <row r="19" spans="1:20" x14ac:dyDescent="0.25">
      <c r="A19" s="179"/>
      <c r="B19" s="7" t="s">
        <v>48</v>
      </c>
      <c r="C19" s="79">
        <v>99</v>
      </c>
      <c r="D19" s="33">
        <v>92</v>
      </c>
      <c r="E19" s="28">
        <v>0.92929292929292928</v>
      </c>
      <c r="F19" s="33">
        <v>83</v>
      </c>
      <c r="G19" s="28">
        <v>0.83838383838383834</v>
      </c>
      <c r="H19" s="34">
        <v>3.153521126760563</v>
      </c>
      <c r="I19" s="79">
        <v>7</v>
      </c>
      <c r="J19" s="33">
        <v>7</v>
      </c>
      <c r="K19" s="28">
        <v>1</v>
      </c>
      <c r="L19" s="33">
        <v>7</v>
      </c>
      <c r="M19" s="28">
        <v>1</v>
      </c>
      <c r="N19" s="34">
        <v>3.5714285714285716</v>
      </c>
      <c r="O19" s="120" t="s">
        <v>32</v>
      </c>
      <c r="P19" s="121" t="s">
        <v>32</v>
      </c>
      <c r="Q19" s="31" t="s">
        <v>32</v>
      </c>
      <c r="R19" s="121" t="s">
        <v>32</v>
      </c>
      <c r="S19" s="31" t="s">
        <v>32</v>
      </c>
      <c r="T19" s="122" t="s">
        <v>32</v>
      </c>
    </row>
    <row r="20" spans="1:20" x14ac:dyDescent="0.25">
      <c r="A20" s="179"/>
      <c r="B20" s="7" t="s">
        <v>47</v>
      </c>
      <c r="C20" s="79">
        <v>93</v>
      </c>
      <c r="D20" s="33">
        <v>86</v>
      </c>
      <c r="E20" s="28">
        <v>0.92473118279569888</v>
      </c>
      <c r="F20" s="33">
        <v>79</v>
      </c>
      <c r="G20" s="28">
        <v>0.84946236559139787</v>
      </c>
      <c r="H20" s="34">
        <v>3.1588235294117641</v>
      </c>
      <c r="I20" s="79">
        <v>3</v>
      </c>
      <c r="J20" s="33">
        <v>3</v>
      </c>
      <c r="K20" s="28">
        <v>1</v>
      </c>
      <c r="L20" s="33">
        <v>2</v>
      </c>
      <c r="M20" s="28">
        <v>0.66666666666666663</v>
      </c>
      <c r="N20" s="34">
        <v>2</v>
      </c>
      <c r="O20" s="120" t="s">
        <v>32</v>
      </c>
      <c r="P20" s="121" t="s">
        <v>32</v>
      </c>
      <c r="Q20" s="31" t="s">
        <v>32</v>
      </c>
      <c r="R20" s="121" t="s">
        <v>32</v>
      </c>
      <c r="S20" s="31" t="s">
        <v>32</v>
      </c>
      <c r="T20" s="122" t="s">
        <v>32</v>
      </c>
    </row>
    <row r="21" spans="1:20" s="72" customFormat="1" x14ac:dyDescent="0.25">
      <c r="A21" s="180"/>
      <c r="B21" s="54" t="s">
        <v>30</v>
      </c>
      <c r="C21" s="80">
        <f>IFERROR(SUM(C16:C20), "--")</f>
        <v>411</v>
      </c>
      <c r="D21" s="68">
        <f>IFERROR(SUM(D16:D20), "--")</f>
        <v>375</v>
      </c>
      <c r="E21" s="69">
        <f>IFERROR(D21/C21, "--")</f>
        <v>0.91240875912408759</v>
      </c>
      <c r="F21" s="68">
        <f>IFERROR(SUM(F16:F20), "--")</f>
        <v>325</v>
      </c>
      <c r="G21" s="69">
        <f>IFERROR(F21/C21, "--")</f>
        <v>0.79075425790754261</v>
      </c>
      <c r="H21" s="71" t="s">
        <v>32</v>
      </c>
      <c r="I21" s="80">
        <f>IFERROR(SUM(I16:I20), "--")</f>
        <v>17</v>
      </c>
      <c r="J21" s="68">
        <f>IFERROR(SUM(J16:J20), "--")</f>
        <v>16</v>
      </c>
      <c r="K21" s="69">
        <f>IFERROR(J21/I21, "--")</f>
        <v>0.94117647058823528</v>
      </c>
      <c r="L21" s="68">
        <f>IFERROR(SUM(L16:L20), "--")</f>
        <v>15</v>
      </c>
      <c r="M21" s="69">
        <f>IFERROR(L21/I21, "--")</f>
        <v>0.88235294117647056</v>
      </c>
      <c r="N21" s="71" t="s">
        <v>32</v>
      </c>
      <c r="O21" s="80">
        <f>IFERROR(SUM(O16:O20), "--")</f>
        <v>0</v>
      </c>
      <c r="P21" s="68">
        <f>IFERROR(SUM(P16:P20), "--")</f>
        <v>0</v>
      </c>
      <c r="Q21" s="69" t="str">
        <f>IFERROR(P21/O21, "--")</f>
        <v>--</v>
      </c>
      <c r="R21" s="68">
        <f>IFERROR(SUM(R16:R20), "--")</f>
        <v>0</v>
      </c>
      <c r="S21" s="69" t="str">
        <f>IFERROR(R21/O21, "--")</f>
        <v>--</v>
      </c>
      <c r="T21" s="71" t="s">
        <v>32</v>
      </c>
    </row>
    <row r="22" spans="1:20" x14ac:dyDescent="0.25">
      <c r="A22" s="150" t="s">
        <v>17</v>
      </c>
      <c r="B22" s="35" t="s">
        <v>0</v>
      </c>
      <c r="C22" s="81">
        <v>48</v>
      </c>
      <c r="D22" s="36">
        <v>43</v>
      </c>
      <c r="E22" s="59">
        <v>0.89583333333333337</v>
      </c>
      <c r="F22" s="36">
        <v>37</v>
      </c>
      <c r="G22" s="59">
        <v>0.77083333333333337</v>
      </c>
      <c r="H22" s="37">
        <v>2.7885714285714283</v>
      </c>
      <c r="I22" s="84" t="s">
        <v>32</v>
      </c>
      <c r="J22" s="38" t="s">
        <v>32</v>
      </c>
      <c r="K22" s="92" t="s">
        <v>32</v>
      </c>
      <c r="L22" s="38" t="s">
        <v>32</v>
      </c>
      <c r="M22" s="92" t="s">
        <v>32</v>
      </c>
      <c r="N22" s="91" t="s">
        <v>32</v>
      </c>
      <c r="O22" s="84" t="s">
        <v>32</v>
      </c>
      <c r="P22" s="38" t="s">
        <v>32</v>
      </c>
      <c r="Q22" s="92" t="s">
        <v>32</v>
      </c>
      <c r="R22" s="38" t="s">
        <v>32</v>
      </c>
      <c r="S22" s="92" t="s">
        <v>32</v>
      </c>
      <c r="T22" s="91" t="s">
        <v>32</v>
      </c>
    </row>
    <row r="23" spans="1:20" x14ac:dyDescent="0.25">
      <c r="A23" s="151"/>
      <c r="B23" s="35" t="s">
        <v>1</v>
      </c>
      <c r="C23" s="81">
        <v>57</v>
      </c>
      <c r="D23" s="36">
        <v>46</v>
      </c>
      <c r="E23" s="59">
        <v>0.80701754385964908</v>
      </c>
      <c r="F23" s="36">
        <v>31</v>
      </c>
      <c r="G23" s="59">
        <v>0.54385964912280704</v>
      </c>
      <c r="H23" s="37">
        <v>2.1763157894736844</v>
      </c>
      <c r="I23" s="81">
        <v>1</v>
      </c>
      <c r="J23" s="36">
        <v>1</v>
      </c>
      <c r="K23" s="59">
        <v>1</v>
      </c>
      <c r="L23" s="36">
        <v>1</v>
      </c>
      <c r="M23" s="59">
        <v>1</v>
      </c>
      <c r="N23" s="37">
        <v>3</v>
      </c>
      <c r="O23" s="84" t="s">
        <v>32</v>
      </c>
      <c r="P23" s="38" t="s">
        <v>32</v>
      </c>
      <c r="Q23" s="92" t="s">
        <v>32</v>
      </c>
      <c r="R23" s="38" t="s">
        <v>32</v>
      </c>
      <c r="S23" s="92" t="s">
        <v>32</v>
      </c>
      <c r="T23" s="91" t="s">
        <v>32</v>
      </c>
    </row>
    <row r="24" spans="1:20" x14ac:dyDescent="0.25">
      <c r="A24" s="151"/>
      <c r="B24" s="35" t="s">
        <v>2</v>
      </c>
      <c r="C24" s="81">
        <v>75</v>
      </c>
      <c r="D24" s="36">
        <v>66</v>
      </c>
      <c r="E24" s="59">
        <v>0.88</v>
      </c>
      <c r="F24" s="36">
        <v>55</v>
      </c>
      <c r="G24" s="59">
        <v>0.73333333333333328</v>
      </c>
      <c r="H24" s="37">
        <v>2.7755102040816326</v>
      </c>
      <c r="I24" s="81">
        <v>4</v>
      </c>
      <c r="J24" s="36">
        <v>3</v>
      </c>
      <c r="K24" s="59">
        <v>0.75</v>
      </c>
      <c r="L24" s="36">
        <v>2</v>
      </c>
      <c r="M24" s="59">
        <v>0.5</v>
      </c>
      <c r="N24" s="37">
        <v>3</v>
      </c>
      <c r="O24" s="84" t="s">
        <v>32</v>
      </c>
      <c r="P24" s="38" t="s">
        <v>32</v>
      </c>
      <c r="Q24" s="92" t="s">
        <v>32</v>
      </c>
      <c r="R24" s="38" t="s">
        <v>32</v>
      </c>
      <c r="S24" s="92" t="s">
        <v>32</v>
      </c>
      <c r="T24" s="91" t="s">
        <v>32</v>
      </c>
    </row>
    <row r="25" spans="1:20" x14ac:dyDescent="0.25">
      <c r="A25" s="151"/>
      <c r="B25" s="35" t="s">
        <v>48</v>
      </c>
      <c r="C25" s="81">
        <v>70</v>
      </c>
      <c r="D25" s="36">
        <v>59</v>
      </c>
      <c r="E25" s="59">
        <v>0.84285714285714286</v>
      </c>
      <c r="F25" s="36">
        <v>48</v>
      </c>
      <c r="G25" s="59">
        <v>0.68571428571428572</v>
      </c>
      <c r="H25" s="37">
        <v>2.6744680851063829</v>
      </c>
      <c r="I25" s="81">
        <v>6</v>
      </c>
      <c r="J25" s="36">
        <v>4</v>
      </c>
      <c r="K25" s="59">
        <v>0.66666666666666663</v>
      </c>
      <c r="L25" s="36">
        <v>3</v>
      </c>
      <c r="M25" s="59">
        <v>0.5</v>
      </c>
      <c r="N25" s="37">
        <v>2.75</v>
      </c>
      <c r="O25" s="84" t="s">
        <v>32</v>
      </c>
      <c r="P25" s="38" t="s">
        <v>32</v>
      </c>
      <c r="Q25" s="92" t="s">
        <v>32</v>
      </c>
      <c r="R25" s="38" t="s">
        <v>32</v>
      </c>
      <c r="S25" s="92" t="s">
        <v>32</v>
      </c>
      <c r="T25" s="91" t="s">
        <v>32</v>
      </c>
    </row>
    <row r="26" spans="1:20" x14ac:dyDescent="0.25">
      <c r="A26" s="151"/>
      <c r="B26" s="35" t="s">
        <v>47</v>
      </c>
      <c r="C26" s="81">
        <v>45</v>
      </c>
      <c r="D26" s="36">
        <v>39</v>
      </c>
      <c r="E26" s="59">
        <v>0.8666666666666667</v>
      </c>
      <c r="F26" s="36">
        <v>31</v>
      </c>
      <c r="G26" s="59">
        <v>0.68888888888888888</v>
      </c>
      <c r="H26" s="37">
        <v>2.4033333333333333</v>
      </c>
      <c r="I26" s="81">
        <v>7</v>
      </c>
      <c r="J26" s="36">
        <v>5</v>
      </c>
      <c r="K26" s="59">
        <v>0.7142857142857143</v>
      </c>
      <c r="L26" s="36">
        <v>4</v>
      </c>
      <c r="M26" s="59">
        <v>0.5714285714285714</v>
      </c>
      <c r="N26" s="37">
        <v>2.8</v>
      </c>
      <c r="O26" s="84" t="s">
        <v>32</v>
      </c>
      <c r="P26" s="38" t="s">
        <v>32</v>
      </c>
      <c r="Q26" s="92" t="s">
        <v>32</v>
      </c>
      <c r="R26" s="38" t="s">
        <v>32</v>
      </c>
      <c r="S26" s="92" t="s">
        <v>32</v>
      </c>
      <c r="T26" s="91" t="s">
        <v>32</v>
      </c>
    </row>
    <row r="27" spans="1:20" s="72" customFormat="1" x14ac:dyDescent="0.25">
      <c r="A27" s="152"/>
      <c r="B27" s="73" t="s">
        <v>30</v>
      </c>
      <c r="C27" s="82">
        <f>IFERROR(SUM(C22:C26), "--")</f>
        <v>295</v>
      </c>
      <c r="D27" s="74">
        <f>IFERROR(SUM(D22:D26), "--")</f>
        <v>253</v>
      </c>
      <c r="E27" s="75">
        <f>IFERROR(D27/C27, "--")</f>
        <v>0.85762711864406782</v>
      </c>
      <c r="F27" s="74">
        <f>IFERROR(SUM(F22:F26), "--")</f>
        <v>202</v>
      </c>
      <c r="G27" s="75">
        <f>IFERROR(F27/C27, "--")</f>
        <v>0.68474576271186438</v>
      </c>
      <c r="H27" s="76" t="s">
        <v>32</v>
      </c>
      <c r="I27" s="82">
        <f>IFERROR(SUM(I22:I26), "--")</f>
        <v>18</v>
      </c>
      <c r="J27" s="74">
        <f>IFERROR(SUM(J22:J26), "--")</f>
        <v>13</v>
      </c>
      <c r="K27" s="75">
        <f>IFERROR(J27/I27, "--")</f>
        <v>0.72222222222222221</v>
      </c>
      <c r="L27" s="74">
        <f>IFERROR(SUM(L22:L26), "--")</f>
        <v>10</v>
      </c>
      <c r="M27" s="75">
        <f>IFERROR(L27/I27, "--")</f>
        <v>0.55555555555555558</v>
      </c>
      <c r="N27" s="76" t="s">
        <v>32</v>
      </c>
      <c r="O27" s="82">
        <f>IFERROR(SUM(O22:O26), "--")</f>
        <v>0</v>
      </c>
      <c r="P27" s="74">
        <f>IFERROR(SUM(P22:P26), "--")</f>
        <v>0</v>
      </c>
      <c r="Q27" s="75" t="str">
        <f>IFERROR(P27/O27, "--")</f>
        <v>--</v>
      </c>
      <c r="R27" s="74">
        <f>IFERROR(SUM(R22:R26), "--")</f>
        <v>0</v>
      </c>
      <c r="S27" s="75" t="str">
        <f>IFERROR(R27/O27, "--")</f>
        <v>--</v>
      </c>
      <c r="T27" s="76" t="s">
        <v>32</v>
      </c>
    </row>
    <row r="28" spans="1:20" x14ac:dyDescent="0.25">
      <c r="A28" s="178" t="s">
        <v>92</v>
      </c>
      <c r="B28" s="7" t="s">
        <v>0</v>
      </c>
      <c r="C28" s="79">
        <v>759</v>
      </c>
      <c r="D28" s="33">
        <v>646</v>
      </c>
      <c r="E28" s="28">
        <v>0.85111989459815551</v>
      </c>
      <c r="F28" s="33">
        <v>435</v>
      </c>
      <c r="G28" s="28">
        <v>0.5731225296442688</v>
      </c>
      <c r="H28" s="34">
        <v>2.166083150984683</v>
      </c>
      <c r="I28" s="79">
        <v>16</v>
      </c>
      <c r="J28" s="33">
        <v>10</v>
      </c>
      <c r="K28" s="28">
        <v>0.625</v>
      </c>
      <c r="L28" s="33">
        <v>5</v>
      </c>
      <c r="M28" s="28">
        <v>0.3125</v>
      </c>
      <c r="N28" s="34">
        <v>1.7</v>
      </c>
      <c r="O28" s="120" t="s">
        <v>32</v>
      </c>
      <c r="P28" s="121" t="s">
        <v>32</v>
      </c>
      <c r="Q28" s="31" t="s">
        <v>32</v>
      </c>
      <c r="R28" s="121" t="s">
        <v>32</v>
      </c>
      <c r="S28" s="31" t="s">
        <v>32</v>
      </c>
      <c r="T28" s="122" t="s">
        <v>32</v>
      </c>
    </row>
    <row r="29" spans="1:20" x14ac:dyDescent="0.25">
      <c r="A29" s="179"/>
      <c r="B29" s="7" t="s">
        <v>1</v>
      </c>
      <c r="C29" s="79">
        <v>809</v>
      </c>
      <c r="D29" s="33">
        <v>677</v>
      </c>
      <c r="E29" s="28">
        <v>0.83683559950556241</v>
      </c>
      <c r="F29" s="33">
        <v>495</v>
      </c>
      <c r="G29" s="28">
        <v>0.61186650185414093</v>
      </c>
      <c r="H29" s="34">
        <v>2.2651685393258427</v>
      </c>
      <c r="I29" s="79">
        <v>22</v>
      </c>
      <c r="J29" s="33">
        <v>10</v>
      </c>
      <c r="K29" s="28">
        <v>0.45454545454545453</v>
      </c>
      <c r="L29" s="33">
        <v>8</v>
      </c>
      <c r="M29" s="28">
        <v>0.36363636363636365</v>
      </c>
      <c r="N29" s="34">
        <v>2.5</v>
      </c>
      <c r="O29" s="120" t="s">
        <v>32</v>
      </c>
      <c r="P29" s="121" t="s">
        <v>32</v>
      </c>
      <c r="Q29" s="31" t="s">
        <v>32</v>
      </c>
      <c r="R29" s="121" t="s">
        <v>32</v>
      </c>
      <c r="S29" s="31" t="s">
        <v>32</v>
      </c>
      <c r="T29" s="122" t="s">
        <v>32</v>
      </c>
    </row>
    <row r="30" spans="1:20" x14ac:dyDescent="0.25">
      <c r="A30" s="179"/>
      <c r="B30" s="7" t="s">
        <v>2</v>
      </c>
      <c r="C30" s="79">
        <v>1036</v>
      </c>
      <c r="D30" s="33">
        <v>864</v>
      </c>
      <c r="E30" s="28">
        <v>0.83397683397683398</v>
      </c>
      <c r="F30" s="33">
        <v>619</v>
      </c>
      <c r="G30" s="28">
        <v>0.59749034749034746</v>
      </c>
      <c r="H30" s="34">
        <v>2.2032094594594591</v>
      </c>
      <c r="I30" s="79">
        <v>32</v>
      </c>
      <c r="J30" s="33">
        <v>25</v>
      </c>
      <c r="K30" s="28">
        <v>0.78125</v>
      </c>
      <c r="L30" s="33">
        <v>20</v>
      </c>
      <c r="M30" s="28">
        <v>0.625</v>
      </c>
      <c r="N30" s="34">
        <v>2.6120000000000001</v>
      </c>
      <c r="O30" s="120" t="s">
        <v>32</v>
      </c>
      <c r="P30" s="121" t="s">
        <v>32</v>
      </c>
      <c r="Q30" s="31" t="s">
        <v>32</v>
      </c>
      <c r="R30" s="121" t="s">
        <v>32</v>
      </c>
      <c r="S30" s="31" t="s">
        <v>32</v>
      </c>
      <c r="T30" s="122" t="s">
        <v>32</v>
      </c>
    </row>
    <row r="31" spans="1:20" x14ac:dyDescent="0.25">
      <c r="A31" s="179"/>
      <c r="B31" s="7" t="s">
        <v>48</v>
      </c>
      <c r="C31" s="79">
        <v>1141</v>
      </c>
      <c r="D31" s="33">
        <v>972</v>
      </c>
      <c r="E31" s="28">
        <v>0.85188431200701142</v>
      </c>
      <c r="F31" s="33">
        <v>728</v>
      </c>
      <c r="G31" s="28">
        <v>0.6380368098159509</v>
      </c>
      <c r="H31" s="34">
        <v>2.2836419753086421</v>
      </c>
      <c r="I31" s="79">
        <v>58</v>
      </c>
      <c r="J31" s="33">
        <v>44</v>
      </c>
      <c r="K31" s="28">
        <v>0.75862068965517238</v>
      </c>
      <c r="L31" s="33">
        <v>30</v>
      </c>
      <c r="M31" s="28">
        <v>0.51724137931034486</v>
      </c>
      <c r="N31" s="34">
        <v>2.377272727272727</v>
      </c>
      <c r="O31" s="120" t="s">
        <v>32</v>
      </c>
      <c r="P31" s="121" t="s">
        <v>32</v>
      </c>
      <c r="Q31" s="31" t="s">
        <v>32</v>
      </c>
      <c r="R31" s="121" t="s">
        <v>32</v>
      </c>
      <c r="S31" s="31" t="s">
        <v>32</v>
      </c>
      <c r="T31" s="122" t="s">
        <v>32</v>
      </c>
    </row>
    <row r="32" spans="1:20" x14ac:dyDescent="0.25">
      <c r="A32" s="179"/>
      <c r="B32" s="7" t="s">
        <v>47</v>
      </c>
      <c r="C32" s="79">
        <v>968</v>
      </c>
      <c r="D32" s="33">
        <v>818</v>
      </c>
      <c r="E32" s="28">
        <v>0.8450413223140496</v>
      </c>
      <c r="F32" s="33">
        <v>640</v>
      </c>
      <c r="G32" s="28">
        <v>0.66115702479338845</v>
      </c>
      <c r="H32" s="34">
        <v>2.4560137457044675</v>
      </c>
      <c r="I32" s="79">
        <v>50</v>
      </c>
      <c r="J32" s="33">
        <v>37</v>
      </c>
      <c r="K32" s="28">
        <v>0.74</v>
      </c>
      <c r="L32" s="33">
        <v>27</v>
      </c>
      <c r="M32" s="28">
        <v>0.54</v>
      </c>
      <c r="N32" s="34">
        <v>2.208108108108108</v>
      </c>
      <c r="O32" s="120" t="s">
        <v>32</v>
      </c>
      <c r="P32" s="121" t="s">
        <v>32</v>
      </c>
      <c r="Q32" s="31" t="s">
        <v>32</v>
      </c>
      <c r="R32" s="121" t="s">
        <v>32</v>
      </c>
      <c r="S32" s="31" t="s">
        <v>32</v>
      </c>
      <c r="T32" s="122" t="s">
        <v>32</v>
      </c>
    </row>
    <row r="33" spans="1:20" s="72" customFormat="1" x14ac:dyDescent="0.25">
      <c r="A33" s="180"/>
      <c r="B33" s="54" t="s">
        <v>30</v>
      </c>
      <c r="C33" s="80">
        <f>IFERROR(SUM(C28:C32), "--")</f>
        <v>4713</v>
      </c>
      <c r="D33" s="68">
        <f>IFERROR(SUM(D28:D32), "--")</f>
        <v>3977</v>
      </c>
      <c r="E33" s="69">
        <f>IFERROR(D33/C33, "--")</f>
        <v>0.8438361977509018</v>
      </c>
      <c r="F33" s="68">
        <f>IFERROR(SUM(F28:F32), "--")</f>
        <v>2917</v>
      </c>
      <c r="G33" s="69">
        <f>IFERROR(F33/C33, "--")</f>
        <v>0.61892637385953742</v>
      </c>
      <c r="H33" s="71" t="s">
        <v>32</v>
      </c>
      <c r="I33" s="80">
        <f>IFERROR(SUM(I28:I32), "--")</f>
        <v>178</v>
      </c>
      <c r="J33" s="68">
        <f>IFERROR(SUM(J28:J32), "--")</f>
        <v>126</v>
      </c>
      <c r="K33" s="69">
        <f>IFERROR(J33/I33, "--")</f>
        <v>0.7078651685393258</v>
      </c>
      <c r="L33" s="68">
        <f>IFERROR(SUM(L28:L32), "--")</f>
        <v>90</v>
      </c>
      <c r="M33" s="69">
        <f>IFERROR(L33/I33, "--")</f>
        <v>0.5056179775280899</v>
      </c>
      <c r="N33" s="71" t="s">
        <v>32</v>
      </c>
      <c r="O33" s="80">
        <f>IFERROR(SUM(O28:O32), "--")</f>
        <v>0</v>
      </c>
      <c r="P33" s="68">
        <f>IFERROR(SUM(P28:P32), "--")</f>
        <v>0</v>
      </c>
      <c r="Q33" s="69" t="str">
        <f>IFERROR(P33/O33, "--")</f>
        <v>--</v>
      </c>
      <c r="R33" s="68">
        <f>IFERROR(SUM(R28:R32), "--")</f>
        <v>0</v>
      </c>
      <c r="S33" s="69" t="str">
        <f>IFERROR(R33/O33, "--")</f>
        <v>--</v>
      </c>
      <c r="T33" s="71" t="s">
        <v>32</v>
      </c>
    </row>
    <row r="34" spans="1:20" x14ac:dyDescent="0.25">
      <c r="A34" s="150" t="s">
        <v>18</v>
      </c>
      <c r="B34" s="35" t="s">
        <v>0</v>
      </c>
      <c r="C34" s="81">
        <v>11</v>
      </c>
      <c r="D34" s="36">
        <v>10</v>
      </c>
      <c r="E34" s="59">
        <v>0.90909090909090906</v>
      </c>
      <c r="F34" s="36">
        <v>7</v>
      </c>
      <c r="G34" s="59">
        <v>0.63636363636363635</v>
      </c>
      <c r="H34" s="37">
        <v>1.9222222222222221</v>
      </c>
      <c r="I34" s="81">
        <v>2</v>
      </c>
      <c r="J34" s="36">
        <v>2</v>
      </c>
      <c r="K34" s="59">
        <v>1</v>
      </c>
      <c r="L34" s="36">
        <v>2</v>
      </c>
      <c r="M34" s="59">
        <v>1</v>
      </c>
      <c r="N34" s="37">
        <v>3.5</v>
      </c>
      <c r="O34" s="84" t="s">
        <v>32</v>
      </c>
      <c r="P34" s="38" t="s">
        <v>32</v>
      </c>
      <c r="Q34" s="92" t="s">
        <v>32</v>
      </c>
      <c r="R34" s="38" t="s">
        <v>32</v>
      </c>
      <c r="S34" s="92" t="s">
        <v>32</v>
      </c>
      <c r="T34" s="91" t="s">
        <v>32</v>
      </c>
    </row>
    <row r="35" spans="1:20" x14ac:dyDescent="0.25">
      <c r="A35" s="151"/>
      <c r="B35" s="35" t="s">
        <v>1</v>
      </c>
      <c r="C35" s="81">
        <v>7</v>
      </c>
      <c r="D35" s="36">
        <v>5</v>
      </c>
      <c r="E35" s="59">
        <v>0.7142857142857143</v>
      </c>
      <c r="F35" s="36">
        <v>4</v>
      </c>
      <c r="G35" s="59">
        <v>0.5714285714285714</v>
      </c>
      <c r="H35" s="37">
        <v>2.2799999999999998</v>
      </c>
      <c r="I35" s="84" t="s">
        <v>32</v>
      </c>
      <c r="J35" s="38" t="s">
        <v>32</v>
      </c>
      <c r="K35" s="92" t="s">
        <v>32</v>
      </c>
      <c r="L35" s="38" t="s">
        <v>32</v>
      </c>
      <c r="M35" s="92" t="s">
        <v>32</v>
      </c>
      <c r="N35" s="91" t="s">
        <v>32</v>
      </c>
      <c r="O35" s="84" t="s">
        <v>32</v>
      </c>
      <c r="P35" s="38" t="s">
        <v>32</v>
      </c>
      <c r="Q35" s="92" t="s">
        <v>32</v>
      </c>
      <c r="R35" s="38" t="s">
        <v>32</v>
      </c>
      <c r="S35" s="92" t="s">
        <v>32</v>
      </c>
      <c r="T35" s="91" t="s">
        <v>32</v>
      </c>
    </row>
    <row r="36" spans="1:20" x14ac:dyDescent="0.25">
      <c r="A36" s="151"/>
      <c r="B36" s="35" t="s">
        <v>2</v>
      </c>
      <c r="C36" s="81">
        <v>7</v>
      </c>
      <c r="D36" s="36">
        <v>6</v>
      </c>
      <c r="E36" s="59">
        <v>0.8571428571428571</v>
      </c>
      <c r="F36" s="36">
        <v>3</v>
      </c>
      <c r="G36" s="59">
        <v>0.42857142857142855</v>
      </c>
      <c r="H36" s="37">
        <v>1.3399999999999999</v>
      </c>
      <c r="I36" s="84" t="s">
        <v>32</v>
      </c>
      <c r="J36" s="38" t="s">
        <v>32</v>
      </c>
      <c r="K36" s="92" t="s">
        <v>32</v>
      </c>
      <c r="L36" s="38" t="s">
        <v>32</v>
      </c>
      <c r="M36" s="92" t="s">
        <v>32</v>
      </c>
      <c r="N36" s="91" t="s">
        <v>32</v>
      </c>
      <c r="O36" s="84" t="s">
        <v>32</v>
      </c>
      <c r="P36" s="38" t="s">
        <v>32</v>
      </c>
      <c r="Q36" s="92" t="s">
        <v>32</v>
      </c>
      <c r="R36" s="38" t="s">
        <v>32</v>
      </c>
      <c r="S36" s="92" t="s">
        <v>32</v>
      </c>
      <c r="T36" s="91" t="s">
        <v>32</v>
      </c>
    </row>
    <row r="37" spans="1:20" x14ac:dyDescent="0.25">
      <c r="A37" s="151"/>
      <c r="B37" s="35" t="s">
        <v>48</v>
      </c>
      <c r="C37" s="81">
        <v>6</v>
      </c>
      <c r="D37" s="36">
        <v>5</v>
      </c>
      <c r="E37" s="59">
        <v>0.83333333333333337</v>
      </c>
      <c r="F37" s="36">
        <v>0</v>
      </c>
      <c r="G37" s="59">
        <v>0</v>
      </c>
      <c r="H37" s="37">
        <v>0.33333333333333331</v>
      </c>
      <c r="I37" s="81">
        <v>2</v>
      </c>
      <c r="J37" s="36">
        <v>0</v>
      </c>
      <c r="K37" s="59">
        <v>0</v>
      </c>
      <c r="L37" s="36">
        <v>0</v>
      </c>
      <c r="M37" s="59">
        <v>0</v>
      </c>
      <c r="N37" s="37" t="s">
        <v>32</v>
      </c>
      <c r="O37" s="84" t="s">
        <v>32</v>
      </c>
      <c r="P37" s="38" t="s">
        <v>32</v>
      </c>
      <c r="Q37" s="92" t="s">
        <v>32</v>
      </c>
      <c r="R37" s="38" t="s">
        <v>32</v>
      </c>
      <c r="S37" s="92" t="s">
        <v>32</v>
      </c>
      <c r="T37" s="91" t="s">
        <v>32</v>
      </c>
    </row>
    <row r="38" spans="1:20" x14ac:dyDescent="0.25">
      <c r="A38" s="151"/>
      <c r="B38" s="35" t="s">
        <v>47</v>
      </c>
      <c r="C38" s="81">
        <v>8</v>
      </c>
      <c r="D38" s="36">
        <v>3</v>
      </c>
      <c r="E38" s="59">
        <v>0.375</v>
      </c>
      <c r="F38" s="36">
        <v>3</v>
      </c>
      <c r="G38" s="59">
        <v>0.375</v>
      </c>
      <c r="H38" s="37">
        <v>2.2999999999999998</v>
      </c>
      <c r="I38" s="81">
        <v>1</v>
      </c>
      <c r="J38" s="36">
        <v>1</v>
      </c>
      <c r="K38" s="59">
        <v>1</v>
      </c>
      <c r="L38" s="36">
        <v>1</v>
      </c>
      <c r="M38" s="59">
        <v>1</v>
      </c>
      <c r="N38" s="37">
        <v>4</v>
      </c>
      <c r="O38" s="84" t="s">
        <v>32</v>
      </c>
      <c r="P38" s="38" t="s">
        <v>32</v>
      </c>
      <c r="Q38" s="92" t="s">
        <v>32</v>
      </c>
      <c r="R38" s="38" t="s">
        <v>32</v>
      </c>
      <c r="S38" s="92" t="s">
        <v>32</v>
      </c>
      <c r="T38" s="91" t="s">
        <v>32</v>
      </c>
    </row>
    <row r="39" spans="1:20" s="72" customFormat="1" x14ac:dyDescent="0.25">
      <c r="A39" s="152"/>
      <c r="B39" s="73" t="s">
        <v>30</v>
      </c>
      <c r="C39" s="82">
        <f>IFERROR(SUM(C34:C38), "--")</f>
        <v>39</v>
      </c>
      <c r="D39" s="74">
        <f>IFERROR(SUM(D34:D38), "--")</f>
        <v>29</v>
      </c>
      <c r="E39" s="75">
        <f>IFERROR(D39/C39, "--")</f>
        <v>0.74358974358974361</v>
      </c>
      <c r="F39" s="74">
        <f>IFERROR(SUM(F34:F38), "--")</f>
        <v>17</v>
      </c>
      <c r="G39" s="75">
        <f>IFERROR(F39/C39, "--")</f>
        <v>0.4358974358974359</v>
      </c>
      <c r="H39" s="76" t="s">
        <v>32</v>
      </c>
      <c r="I39" s="82">
        <f>IFERROR(SUM(I34:I38), "--")</f>
        <v>5</v>
      </c>
      <c r="J39" s="74">
        <f>IFERROR(SUM(J34:J38), "--")</f>
        <v>3</v>
      </c>
      <c r="K39" s="75">
        <f>IFERROR(J39/I39, "--")</f>
        <v>0.6</v>
      </c>
      <c r="L39" s="74">
        <f>IFERROR(SUM(L34:L38), "--")</f>
        <v>3</v>
      </c>
      <c r="M39" s="75">
        <f>IFERROR(L39/I39, "--")</f>
        <v>0.6</v>
      </c>
      <c r="N39" s="76" t="s">
        <v>32</v>
      </c>
      <c r="O39" s="82">
        <f>IFERROR(SUM(O34:O38), "--")</f>
        <v>0</v>
      </c>
      <c r="P39" s="74">
        <f>IFERROR(SUM(P34:P38), "--")</f>
        <v>0</v>
      </c>
      <c r="Q39" s="75" t="str">
        <f>IFERROR(P39/O39, "--")</f>
        <v>--</v>
      </c>
      <c r="R39" s="74">
        <f>IFERROR(SUM(R34:R38), "--")</f>
        <v>0</v>
      </c>
      <c r="S39" s="75" t="str">
        <f>IFERROR(R39/O39, "--")</f>
        <v>--</v>
      </c>
      <c r="T39" s="76" t="s">
        <v>32</v>
      </c>
    </row>
    <row r="40" spans="1:20" ht="15" customHeight="1" x14ac:dyDescent="0.25">
      <c r="A40" s="175" t="s">
        <v>56</v>
      </c>
      <c r="B40" s="7" t="s">
        <v>0</v>
      </c>
      <c r="C40" s="79">
        <v>892</v>
      </c>
      <c r="D40" s="33">
        <v>794</v>
      </c>
      <c r="E40" s="28">
        <v>0.89013452914798208</v>
      </c>
      <c r="F40" s="33">
        <v>663</v>
      </c>
      <c r="G40" s="28">
        <v>0.74327354260089684</v>
      </c>
      <c r="H40" s="34">
        <v>2.7845724907063198</v>
      </c>
      <c r="I40" s="79">
        <v>32</v>
      </c>
      <c r="J40" s="33">
        <v>26</v>
      </c>
      <c r="K40" s="28">
        <v>0.8125</v>
      </c>
      <c r="L40" s="33">
        <v>21</v>
      </c>
      <c r="M40" s="28">
        <v>0.65625</v>
      </c>
      <c r="N40" s="34">
        <v>2.5769230769230771</v>
      </c>
      <c r="O40" s="120" t="s">
        <v>32</v>
      </c>
      <c r="P40" s="121" t="s">
        <v>32</v>
      </c>
      <c r="Q40" s="31" t="s">
        <v>32</v>
      </c>
      <c r="R40" s="121" t="s">
        <v>32</v>
      </c>
      <c r="S40" s="31" t="s">
        <v>32</v>
      </c>
      <c r="T40" s="122" t="s">
        <v>32</v>
      </c>
    </row>
    <row r="41" spans="1:20" x14ac:dyDescent="0.25">
      <c r="A41" s="176"/>
      <c r="B41" s="7" t="s">
        <v>1</v>
      </c>
      <c r="C41" s="79">
        <v>1065</v>
      </c>
      <c r="D41" s="33">
        <v>950</v>
      </c>
      <c r="E41" s="28">
        <v>0.892018779342723</v>
      </c>
      <c r="F41" s="33">
        <v>790</v>
      </c>
      <c r="G41" s="28">
        <v>0.74178403755868549</v>
      </c>
      <c r="H41" s="34">
        <v>2.7519672131147543</v>
      </c>
      <c r="I41" s="79">
        <v>53</v>
      </c>
      <c r="J41" s="33">
        <v>44</v>
      </c>
      <c r="K41" s="28">
        <v>0.83018867924528306</v>
      </c>
      <c r="L41" s="33">
        <v>36</v>
      </c>
      <c r="M41" s="28">
        <v>0.67924528301886788</v>
      </c>
      <c r="N41" s="34">
        <v>2.6818181818181817</v>
      </c>
      <c r="O41" s="120" t="s">
        <v>32</v>
      </c>
      <c r="P41" s="121" t="s">
        <v>32</v>
      </c>
      <c r="Q41" s="31" t="s">
        <v>32</v>
      </c>
      <c r="R41" s="121" t="s">
        <v>32</v>
      </c>
      <c r="S41" s="31" t="s">
        <v>32</v>
      </c>
      <c r="T41" s="122" t="s">
        <v>32</v>
      </c>
    </row>
    <row r="42" spans="1:20" x14ac:dyDescent="0.25">
      <c r="A42" s="176"/>
      <c r="B42" s="7" t="s">
        <v>2</v>
      </c>
      <c r="C42" s="79">
        <v>1237</v>
      </c>
      <c r="D42" s="33">
        <v>1092</v>
      </c>
      <c r="E42" s="28">
        <v>0.88278092158447863</v>
      </c>
      <c r="F42" s="33">
        <v>909</v>
      </c>
      <c r="G42" s="28">
        <v>0.73484236054971708</v>
      </c>
      <c r="H42" s="34">
        <v>2.7257783312577835</v>
      </c>
      <c r="I42" s="79">
        <v>68</v>
      </c>
      <c r="J42" s="33">
        <v>55</v>
      </c>
      <c r="K42" s="28">
        <v>0.80882352941176472</v>
      </c>
      <c r="L42" s="33">
        <v>46</v>
      </c>
      <c r="M42" s="28">
        <v>0.67647058823529416</v>
      </c>
      <c r="N42" s="34">
        <v>2.8800000000000003</v>
      </c>
      <c r="O42" s="120" t="s">
        <v>32</v>
      </c>
      <c r="P42" s="121" t="s">
        <v>32</v>
      </c>
      <c r="Q42" s="31" t="s">
        <v>32</v>
      </c>
      <c r="R42" s="121" t="s">
        <v>32</v>
      </c>
      <c r="S42" s="31" t="s">
        <v>32</v>
      </c>
      <c r="T42" s="122" t="s">
        <v>32</v>
      </c>
    </row>
    <row r="43" spans="1:20" x14ac:dyDescent="0.25">
      <c r="A43" s="176"/>
      <c r="B43" s="7" t="s">
        <v>48</v>
      </c>
      <c r="C43" s="79">
        <v>1219</v>
      </c>
      <c r="D43" s="33">
        <v>1054</v>
      </c>
      <c r="E43" s="28">
        <v>0.86464315012305171</v>
      </c>
      <c r="F43" s="33">
        <v>905</v>
      </c>
      <c r="G43" s="28">
        <v>0.74241181296144376</v>
      </c>
      <c r="H43" s="34">
        <v>2.8687657430730482</v>
      </c>
      <c r="I43" s="79">
        <v>109</v>
      </c>
      <c r="J43" s="33">
        <v>81</v>
      </c>
      <c r="K43" s="28">
        <v>0.74311926605504586</v>
      </c>
      <c r="L43" s="33">
        <v>58</v>
      </c>
      <c r="M43" s="28">
        <v>0.5321100917431193</v>
      </c>
      <c r="N43" s="34">
        <v>2.4641975308641975</v>
      </c>
      <c r="O43" s="120" t="s">
        <v>32</v>
      </c>
      <c r="P43" s="121" t="s">
        <v>32</v>
      </c>
      <c r="Q43" s="31" t="s">
        <v>32</v>
      </c>
      <c r="R43" s="121" t="s">
        <v>32</v>
      </c>
      <c r="S43" s="31" t="s">
        <v>32</v>
      </c>
      <c r="T43" s="122" t="s">
        <v>32</v>
      </c>
    </row>
    <row r="44" spans="1:20" x14ac:dyDescent="0.25">
      <c r="A44" s="176"/>
      <c r="B44" s="7" t="s">
        <v>47</v>
      </c>
      <c r="C44" s="79">
        <v>1005</v>
      </c>
      <c r="D44" s="33">
        <v>879</v>
      </c>
      <c r="E44" s="28">
        <v>0.87462686567164183</v>
      </c>
      <c r="F44" s="33">
        <v>756</v>
      </c>
      <c r="G44" s="28">
        <v>0.75223880597014925</v>
      </c>
      <c r="H44" s="34">
        <v>2.8409022556390973</v>
      </c>
      <c r="I44" s="79">
        <v>96</v>
      </c>
      <c r="J44" s="33">
        <v>71</v>
      </c>
      <c r="K44" s="28">
        <v>0.73958333333333337</v>
      </c>
      <c r="L44" s="33">
        <v>55</v>
      </c>
      <c r="M44" s="28">
        <v>0.57291666666666663</v>
      </c>
      <c r="N44" s="34">
        <v>2.6563380281690137</v>
      </c>
      <c r="O44" s="120" t="s">
        <v>32</v>
      </c>
      <c r="P44" s="121" t="s">
        <v>32</v>
      </c>
      <c r="Q44" s="31" t="s">
        <v>32</v>
      </c>
      <c r="R44" s="121" t="s">
        <v>32</v>
      </c>
      <c r="S44" s="31" t="s">
        <v>32</v>
      </c>
      <c r="T44" s="122" t="s">
        <v>32</v>
      </c>
    </row>
    <row r="45" spans="1:20" s="72" customFormat="1" x14ac:dyDescent="0.25">
      <c r="A45" s="177"/>
      <c r="B45" s="54" t="s">
        <v>30</v>
      </c>
      <c r="C45" s="80">
        <f>IFERROR(SUM(C40:C44), "--")</f>
        <v>5418</v>
      </c>
      <c r="D45" s="68">
        <f>IFERROR(SUM(D40:D44), "--")</f>
        <v>4769</v>
      </c>
      <c r="E45" s="69">
        <f>IFERROR(D45/C45, "--")</f>
        <v>0.88021410114433374</v>
      </c>
      <c r="F45" s="68">
        <f>IFERROR(SUM(F40:F44), "--")</f>
        <v>4023</v>
      </c>
      <c r="G45" s="69">
        <f>IFERROR(F45/C45, "--")</f>
        <v>0.74252491694352163</v>
      </c>
      <c r="H45" s="71" t="s">
        <v>32</v>
      </c>
      <c r="I45" s="80">
        <f>IFERROR(SUM(I40:I44), "--")</f>
        <v>358</v>
      </c>
      <c r="J45" s="68">
        <f>IFERROR(SUM(J40:J44), "--")</f>
        <v>277</v>
      </c>
      <c r="K45" s="69">
        <f>IFERROR(J45/I45, "--")</f>
        <v>0.77374301675977653</v>
      </c>
      <c r="L45" s="68">
        <f>IFERROR(SUM(L40:L44), "--")</f>
        <v>216</v>
      </c>
      <c r="M45" s="69">
        <f>IFERROR(L45/I45, "--")</f>
        <v>0.6033519553072626</v>
      </c>
      <c r="N45" s="71" t="s">
        <v>32</v>
      </c>
      <c r="O45" s="80">
        <f>IFERROR(SUM(O40:O44), "--")</f>
        <v>0</v>
      </c>
      <c r="P45" s="68">
        <f>IFERROR(SUM(P40:P44), "--")</f>
        <v>0</v>
      </c>
      <c r="Q45" s="69" t="str">
        <f>IFERROR(P45/O45, "--")</f>
        <v>--</v>
      </c>
      <c r="R45" s="68">
        <f>IFERROR(SUM(R40:R44), "--")</f>
        <v>0</v>
      </c>
      <c r="S45" s="69" t="str">
        <f>IFERROR(R45/O45, "--")</f>
        <v>--</v>
      </c>
      <c r="T45" s="71" t="s">
        <v>32</v>
      </c>
    </row>
    <row r="46" spans="1:20" ht="15" customHeight="1" x14ac:dyDescent="0.25">
      <c r="A46" s="156" t="s">
        <v>41</v>
      </c>
      <c r="B46" s="35" t="s">
        <v>0</v>
      </c>
      <c r="C46" s="84">
        <v>154</v>
      </c>
      <c r="D46" s="36">
        <v>132</v>
      </c>
      <c r="E46" s="59">
        <v>0.8571428571428571</v>
      </c>
      <c r="F46" s="36">
        <v>106</v>
      </c>
      <c r="G46" s="59">
        <v>0.68831168831168832</v>
      </c>
      <c r="H46" s="37">
        <v>2.7681318681318685</v>
      </c>
      <c r="I46" s="84">
        <v>2</v>
      </c>
      <c r="J46" s="36">
        <v>1</v>
      </c>
      <c r="K46" s="59">
        <v>0.5</v>
      </c>
      <c r="L46" s="36">
        <v>1</v>
      </c>
      <c r="M46" s="59">
        <v>0.5</v>
      </c>
      <c r="N46" s="37">
        <v>3</v>
      </c>
      <c r="O46" s="84" t="s">
        <v>32</v>
      </c>
      <c r="P46" s="38" t="s">
        <v>32</v>
      </c>
      <c r="Q46" s="92" t="s">
        <v>32</v>
      </c>
      <c r="R46" s="38" t="s">
        <v>32</v>
      </c>
      <c r="S46" s="92" t="s">
        <v>32</v>
      </c>
      <c r="T46" s="91" t="s">
        <v>32</v>
      </c>
    </row>
    <row r="47" spans="1:20" x14ac:dyDescent="0.25">
      <c r="A47" s="157"/>
      <c r="B47" s="35" t="s">
        <v>1</v>
      </c>
      <c r="C47" s="81">
        <v>179</v>
      </c>
      <c r="D47" s="36">
        <v>158</v>
      </c>
      <c r="E47" s="59">
        <v>0.88268156424581001</v>
      </c>
      <c r="F47" s="36">
        <v>120</v>
      </c>
      <c r="G47" s="59">
        <v>0.67039106145251393</v>
      </c>
      <c r="H47" s="37">
        <v>2.4896226415094338</v>
      </c>
      <c r="I47" s="81">
        <v>5</v>
      </c>
      <c r="J47" s="36">
        <v>4</v>
      </c>
      <c r="K47" s="59">
        <v>0.8</v>
      </c>
      <c r="L47" s="36">
        <v>2</v>
      </c>
      <c r="M47" s="59">
        <v>0.4</v>
      </c>
      <c r="N47" s="37">
        <v>1.75</v>
      </c>
      <c r="O47" s="84" t="s">
        <v>32</v>
      </c>
      <c r="P47" s="38" t="s">
        <v>32</v>
      </c>
      <c r="Q47" s="92" t="s">
        <v>32</v>
      </c>
      <c r="R47" s="38" t="s">
        <v>32</v>
      </c>
      <c r="S47" s="92" t="s">
        <v>32</v>
      </c>
      <c r="T47" s="91" t="s">
        <v>32</v>
      </c>
    </row>
    <row r="48" spans="1:20" x14ac:dyDescent="0.25">
      <c r="A48" s="157"/>
      <c r="B48" s="35" t="s">
        <v>2</v>
      </c>
      <c r="C48" s="81">
        <v>170</v>
      </c>
      <c r="D48" s="36">
        <v>137</v>
      </c>
      <c r="E48" s="59">
        <v>0.80588235294117649</v>
      </c>
      <c r="F48" s="36">
        <v>106</v>
      </c>
      <c r="G48" s="59">
        <v>0.62352941176470589</v>
      </c>
      <c r="H48" s="37">
        <v>2.598989898989899</v>
      </c>
      <c r="I48" s="81">
        <v>8</v>
      </c>
      <c r="J48" s="36">
        <v>6</v>
      </c>
      <c r="K48" s="59">
        <v>0.75</v>
      </c>
      <c r="L48" s="36">
        <v>6</v>
      </c>
      <c r="M48" s="59">
        <v>0.75</v>
      </c>
      <c r="N48" s="37">
        <v>3.2166666666666668</v>
      </c>
      <c r="O48" s="84" t="s">
        <v>32</v>
      </c>
      <c r="P48" s="38" t="s">
        <v>32</v>
      </c>
      <c r="Q48" s="92" t="s">
        <v>32</v>
      </c>
      <c r="R48" s="38" t="s">
        <v>32</v>
      </c>
      <c r="S48" s="92" t="s">
        <v>32</v>
      </c>
      <c r="T48" s="91" t="s">
        <v>32</v>
      </c>
    </row>
    <row r="49" spans="1:20" x14ac:dyDescent="0.25">
      <c r="A49" s="157"/>
      <c r="B49" s="35" t="s">
        <v>48</v>
      </c>
      <c r="C49" s="81">
        <v>188</v>
      </c>
      <c r="D49" s="36">
        <v>154</v>
      </c>
      <c r="E49" s="59">
        <v>0.81914893617021278</v>
      </c>
      <c r="F49" s="36">
        <v>126</v>
      </c>
      <c r="G49" s="59">
        <v>0.67021276595744683</v>
      </c>
      <c r="H49" s="37">
        <v>2.7860869565217392</v>
      </c>
      <c r="I49" s="81">
        <v>8</v>
      </c>
      <c r="J49" s="36">
        <v>5</v>
      </c>
      <c r="K49" s="59">
        <v>0.625</v>
      </c>
      <c r="L49" s="36">
        <v>3</v>
      </c>
      <c r="M49" s="59">
        <v>0.375</v>
      </c>
      <c r="N49" s="37">
        <v>2.46</v>
      </c>
      <c r="O49" s="84" t="s">
        <v>32</v>
      </c>
      <c r="P49" s="38" t="s">
        <v>32</v>
      </c>
      <c r="Q49" s="92" t="s">
        <v>32</v>
      </c>
      <c r="R49" s="38" t="s">
        <v>32</v>
      </c>
      <c r="S49" s="92" t="s">
        <v>32</v>
      </c>
      <c r="T49" s="91" t="s">
        <v>32</v>
      </c>
    </row>
    <row r="50" spans="1:20" x14ac:dyDescent="0.25">
      <c r="A50" s="157"/>
      <c r="B50" s="35" t="s">
        <v>47</v>
      </c>
      <c r="C50" s="81">
        <v>176</v>
      </c>
      <c r="D50" s="36">
        <v>145</v>
      </c>
      <c r="E50" s="59">
        <v>0.82386363636363635</v>
      </c>
      <c r="F50" s="36">
        <v>120</v>
      </c>
      <c r="G50" s="59">
        <v>0.68181818181818177</v>
      </c>
      <c r="H50" s="37">
        <v>2.8151785714285715</v>
      </c>
      <c r="I50" s="81">
        <v>17</v>
      </c>
      <c r="J50" s="36">
        <v>11</v>
      </c>
      <c r="K50" s="59">
        <v>0.6470588235294118</v>
      </c>
      <c r="L50" s="36">
        <v>7</v>
      </c>
      <c r="M50" s="59">
        <v>0.41176470588235292</v>
      </c>
      <c r="N50" s="37">
        <v>2.4300000000000002</v>
      </c>
      <c r="O50" s="84" t="s">
        <v>32</v>
      </c>
      <c r="P50" s="38" t="s">
        <v>32</v>
      </c>
      <c r="Q50" s="92" t="s">
        <v>32</v>
      </c>
      <c r="R50" s="38" t="s">
        <v>32</v>
      </c>
      <c r="S50" s="92" t="s">
        <v>32</v>
      </c>
      <c r="T50" s="91" t="s">
        <v>32</v>
      </c>
    </row>
    <row r="51" spans="1:20" s="72" customFormat="1" x14ac:dyDescent="0.25">
      <c r="A51" s="158"/>
      <c r="B51" s="73" t="s">
        <v>30</v>
      </c>
      <c r="C51" s="82">
        <f>IFERROR(SUM(C46:C50), "--")</f>
        <v>867</v>
      </c>
      <c r="D51" s="74">
        <f>IFERROR(SUM(D46:D50), "--")</f>
        <v>726</v>
      </c>
      <c r="E51" s="75">
        <f>IFERROR(D51/C51, "--")</f>
        <v>0.83737024221453282</v>
      </c>
      <c r="F51" s="74">
        <f>IFERROR(SUM(F46:F50), "--")</f>
        <v>578</v>
      </c>
      <c r="G51" s="75">
        <f>IFERROR(F51/C51, "--")</f>
        <v>0.66666666666666663</v>
      </c>
      <c r="H51" s="76" t="s">
        <v>32</v>
      </c>
      <c r="I51" s="82">
        <f>IFERROR(SUM(I46:I50), "--")</f>
        <v>40</v>
      </c>
      <c r="J51" s="74">
        <f>IFERROR(SUM(J46:J50), "--")</f>
        <v>27</v>
      </c>
      <c r="K51" s="75">
        <f>IFERROR(J51/I51, "--")</f>
        <v>0.67500000000000004</v>
      </c>
      <c r="L51" s="74">
        <f>IFERROR(SUM(L46:L50), "--")</f>
        <v>19</v>
      </c>
      <c r="M51" s="75">
        <f>IFERROR(L51/I51, "--")</f>
        <v>0.47499999999999998</v>
      </c>
      <c r="N51" s="76" t="s">
        <v>32</v>
      </c>
      <c r="O51" s="82">
        <f>IFERROR(SUM(O46:O50), "--")</f>
        <v>0</v>
      </c>
      <c r="P51" s="74">
        <f>IFERROR(SUM(P46:P50), "--")</f>
        <v>0</v>
      </c>
      <c r="Q51" s="75" t="str">
        <f>IFERROR(P51/O51, "--")</f>
        <v>--</v>
      </c>
      <c r="R51" s="74">
        <f>IFERROR(SUM(R46:R50), "--")</f>
        <v>0</v>
      </c>
      <c r="S51" s="75" t="str">
        <f>IFERROR(R51/O51, "--")</f>
        <v>--</v>
      </c>
      <c r="T51" s="76" t="s">
        <v>32</v>
      </c>
    </row>
    <row r="52" spans="1:20" ht="15" customHeight="1" x14ac:dyDescent="0.25">
      <c r="A52" s="175" t="s">
        <v>42</v>
      </c>
      <c r="B52" s="77" t="s">
        <v>0</v>
      </c>
      <c r="C52" s="79">
        <v>27</v>
      </c>
      <c r="D52" s="33">
        <v>25</v>
      </c>
      <c r="E52" s="28">
        <v>0.92592592592592593</v>
      </c>
      <c r="F52" s="33">
        <v>19</v>
      </c>
      <c r="G52" s="28">
        <v>0.70370370370370372</v>
      </c>
      <c r="H52" s="34">
        <v>2.5789473684210527</v>
      </c>
      <c r="I52" s="79">
        <v>2</v>
      </c>
      <c r="J52" s="33">
        <v>2</v>
      </c>
      <c r="K52" s="28">
        <v>1</v>
      </c>
      <c r="L52" s="33">
        <v>2</v>
      </c>
      <c r="M52" s="28">
        <v>1</v>
      </c>
      <c r="N52" s="34">
        <v>4</v>
      </c>
      <c r="O52" s="120" t="s">
        <v>32</v>
      </c>
      <c r="P52" s="121" t="s">
        <v>32</v>
      </c>
      <c r="Q52" s="31" t="s">
        <v>32</v>
      </c>
      <c r="R52" s="121" t="s">
        <v>32</v>
      </c>
      <c r="S52" s="31" t="s">
        <v>32</v>
      </c>
      <c r="T52" s="122" t="s">
        <v>32</v>
      </c>
    </row>
    <row r="53" spans="1:20" x14ac:dyDescent="0.25">
      <c r="A53" s="176"/>
      <c r="B53" s="77" t="s">
        <v>1</v>
      </c>
      <c r="C53" s="79">
        <v>22</v>
      </c>
      <c r="D53" s="33">
        <v>17</v>
      </c>
      <c r="E53" s="28">
        <v>0.77272727272727271</v>
      </c>
      <c r="F53" s="33">
        <v>15</v>
      </c>
      <c r="G53" s="28">
        <v>0.68181818181818177</v>
      </c>
      <c r="H53" s="34">
        <v>2.8454545454545457</v>
      </c>
      <c r="I53" s="79">
        <v>1</v>
      </c>
      <c r="J53" s="33">
        <v>0</v>
      </c>
      <c r="K53" s="28">
        <v>0</v>
      </c>
      <c r="L53" s="33">
        <v>0</v>
      </c>
      <c r="M53" s="28">
        <v>0</v>
      </c>
      <c r="N53" s="34" t="s">
        <v>32</v>
      </c>
      <c r="O53" s="120" t="s">
        <v>32</v>
      </c>
      <c r="P53" s="121" t="s">
        <v>32</v>
      </c>
      <c r="Q53" s="31" t="s">
        <v>32</v>
      </c>
      <c r="R53" s="121" t="s">
        <v>32</v>
      </c>
      <c r="S53" s="31" t="s">
        <v>32</v>
      </c>
      <c r="T53" s="122" t="s">
        <v>32</v>
      </c>
    </row>
    <row r="54" spans="1:20" x14ac:dyDescent="0.25">
      <c r="A54" s="176"/>
      <c r="B54" s="77" t="s">
        <v>2</v>
      </c>
      <c r="C54" s="79">
        <v>16</v>
      </c>
      <c r="D54" s="33">
        <v>10</v>
      </c>
      <c r="E54" s="28">
        <v>0.625</v>
      </c>
      <c r="F54" s="33">
        <v>9</v>
      </c>
      <c r="G54" s="28">
        <v>0.5625</v>
      </c>
      <c r="H54" s="34">
        <v>3</v>
      </c>
      <c r="I54" s="79">
        <v>1</v>
      </c>
      <c r="J54" s="33">
        <v>1</v>
      </c>
      <c r="K54" s="28">
        <v>1</v>
      </c>
      <c r="L54" s="33">
        <v>0</v>
      </c>
      <c r="M54" s="28">
        <v>0</v>
      </c>
      <c r="N54" s="34">
        <v>1</v>
      </c>
      <c r="O54" s="120" t="s">
        <v>32</v>
      </c>
      <c r="P54" s="121" t="s">
        <v>32</v>
      </c>
      <c r="Q54" s="31" t="s">
        <v>32</v>
      </c>
      <c r="R54" s="121" t="s">
        <v>32</v>
      </c>
      <c r="S54" s="31" t="s">
        <v>32</v>
      </c>
      <c r="T54" s="122" t="s">
        <v>32</v>
      </c>
    </row>
    <row r="55" spans="1:20" x14ac:dyDescent="0.25">
      <c r="A55" s="176"/>
      <c r="B55" s="77" t="s">
        <v>48</v>
      </c>
      <c r="C55" s="79">
        <v>22</v>
      </c>
      <c r="D55" s="33">
        <v>20</v>
      </c>
      <c r="E55" s="28">
        <v>0.90909090909090906</v>
      </c>
      <c r="F55" s="33">
        <v>17</v>
      </c>
      <c r="G55" s="28">
        <v>0.77272727272727271</v>
      </c>
      <c r="H55" s="34">
        <v>2.9562499999999998</v>
      </c>
      <c r="I55" s="79">
        <v>2</v>
      </c>
      <c r="J55" s="33">
        <v>1</v>
      </c>
      <c r="K55" s="28">
        <v>0.5</v>
      </c>
      <c r="L55" s="33">
        <v>0</v>
      </c>
      <c r="M55" s="28">
        <v>0</v>
      </c>
      <c r="N55" s="34">
        <v>1</v>
      </c>
      <c r="O55" s="120" t="s">
        <v>32</v>
      </c>
      <c r="P55" s="121" t="s">
        <v>32</v>
      </c>
      <c r="Q55" s="31" t="s">
        <v>32</v>
      </c>
      <c r="R55" s="121" t="s">
        <v>32</v>
      </c>
      <c r="S55" s="31" t="s">
        <v>32</v>
      </c>
      <c r="T55" s="122" t="s">
        <v>32</v>
      </c>
    </row>
    <row r="56" spans="1:20" x14ac:dyDescent="0.25">
      <c r="A56" s="176"/>
      <c r="B56" s="77" t="s">
        <v>47</v>
      </c>
      <c r="C56" s="79">
        <v>11</v>
      </c>
      <c r="D56" s="33">
        <v>10</v>
      </c>
      <c r="E56" s="28">
        <v>0.90909090909090906</v>
      </c>
      <c r="F56" s="33">
        <v>6</v>
      </c>
      <c r="G56" s="28">
        <v>0.54545454545454541</v>
      </c>
      <c r="H56" s="34">
        <v>2.1625000000000001</v>
      </c>
      <c r="I56" s="79">
        <v>1</v>
      </c>
      <c r="J56" s="33">
        <v>1</v>
      </c>
      <c r="K56" s="28">
        <v>1</v>
      </c>
      <c r="L56" s="33">
        <v>0</v>
      </c>
      <c r="M56" s="28">
        <v>0</v>
      </c>
      <c r="N56" s="34">
        <v>0</v>
      </c>
      <c r="O56" s="120" t="s">
        <v>32</v>
      </c>
      <c r="P56" s="121" t="s">
        <v>32</v>
      </c>
      <c r="Q56" s="31" t="s">
        <v>32</v>
      </c>
      <c r="R56" s="121" t="s">
        <v>32</v>
      </c>
      <c r="S56" s="31" t="s">
        <v>32</v>
      </c>
      <c r="T56" s="122" t="s">
        <v>32</v>
      </c>
    </row>
    <row r="57" spans="1:20" s="72" customFormat="1" x14ac:dyDescent="0.25">
      <c r="A57" s="177"/>
      <c r="B57" s="78" t="s">
        <v>30</v>
      </c>
      <c r="C57" s="83">
        <f>IFERROR(SUM(C52:C56), "--")</f>
        <v>98</v>
      </c>
      <c r="D57" s="78">
        <f>IFERROR(SUM(D52:D56), "--")</f>
        <v>82</v>
      </c>
      <c r="E57" s="69">
        <f>IFERROR(D57/C57, "--")</f>
        <v>0.83673469387755106</v>
      </c>
      <c r="F57" s="78">
        <f>IFERROR(SUM(F52:F56), "--")</f>
        <v>66</v>
      </c>
      <c r="G57" s="69">
        <f>IFERROR(F57/C57, "--")</f>
        <v>0.67346938775510201</v>
      </c>
      <c r="H57" s="71" t="s">
        <v>32</v>
      </c>
      <c r="I57" s="80">
        <f>IFERROR(SUM(I52:I56), "--")</f>
        <v>7</v>
      </c>
      <c r="J57" s="68">
        <f>IFERROR(SUM(J52:J56), "--")</f>
        <v>5</v>
      </c>
      <c r="K57" s="69">
        <f>IFERROR(J57/I57, "--")</f>
        <v>0.7142857142857143</v>
      </c>
      <c r="L57" s="68">
        <f>IFERROR(SUM(L52:L56), "--")</f>
        <v>2</v>
      </c>
      <c r="M57" s="69">
        <f>IFERROR(L57/I57, "--")</f>
        <v>0.2857142857142857</v>
      </c>
      <c r="N57" s="71" t="s">
        <v>32</v>
      </c>
      <c r="O57" s="80">
        <f>IFERROR(SUM(O52:O56), "--")</f>
        <v>0</v>
      </c>
      <c r="P57" s="68">
        <f>IFERROR(SUM(P52:P56), "--")</f>
        <v>0</v>
      </c>
      <c r="Q57" s="69" t="str">
        <f>IFERROR(P57/O57, "--")</f>
        <v>--</v>
      </c>
      <c r="R57" s="68">
        <f>IFERROR(SUM(R52:R56), "--")</f>
        <v>0</v>
      </c>
      <c r="S57" s="69" t="str">
        <f>IFERROR(R57/O57, "--")</f>
        <v>--</v>
      </c>
      <c r="T57" s="71"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5" t="s">
        <v>103</v>
      </c>
      <c r="B1" s="146"/>
      <c r="C1" s="146"/>
      <c r="D1" s="146"/>
      <c r="E1" s="146"/>
      <c r="F1" s="146"/>
      <c r="G1" s="146"/>
      <c r="H1" s="146"/>
      <c r="I1" s="146"/>
      <c r="J1" s="146"/>
      <c r="K1" s="146"/>
    </row>
    <row r="2" spans="1:11" s="40" customFormat="1" ht="45" x14ac:dyDescent="0.25">
      <c r="A2" s="53" t="s">
        <v>4</v>
      </c>
      <c r="B2" s="65" t="s">
        <v>33</v>
      </c>
      <c r="C2" s="65" t="s">
        <v>34</v>
      </c>
      <c r="D2" s="65" t="s">
        <v>88</v>
      </c>
      <c r="E2" s="65" t="s">
        <v>91</v>
      </c>
      <c r="F2" s="65" t="s">
        <v>94</v>
      </c>
      <c r="G2" s="65" t="s">
        <v>35</v>
      </c>
      <c r="H2" s="65" t="s">
        <v>90</v>
      </c>
      <c r="I2" s="65" t="s">
        <v>51</v>
      </c>
      <c r="J2" s="65" t="s">
        <v>36</v>
      </c>
      <c r="K2" s="65" t="s">
        <v>37</v>
      </c>
    </row>
    <row r="3" spans="1:11" x14ac:dyDescent="0.25">
      <c r="A3" s="21" t="s">
        <v>0</v>
      </c>
      <c r="B3" s="43">
        <v>55</v>
      </c>
      <c r="C3" s="44">
        <v>10463.626763999999</v>
      </c>
      <c r="D3" s="45">
        <v>603.12564205429726</v>
      </c>
      <c r="E3" s="44">
        <v>348.78755879999994</v>
      </c>
      <c r="F3" s="44">
        <v>17.348999999999993</v>
      </c>
      <c r="G3" s="46">
        <v>12.698999999999993</v>
      </c>
      <c r="H3" s="45">
        <v>20.104188068476574</v>
      </c>
      <c r="I3" s="43">
        <v>2097</v>
      </c>
      <c r="J3" s="43">
        <v>2245</v>
      </c>
      <c r="K3" s="47">
        <v>0.93407572383073501</v>
      </c>
    </row>
    <row r="4" spans="1:11" x14ac:dyDescent="0.25">
      <c r="A4" s="21" t="s">
        <v>1</v>
      </c>
      <c r="B4" s="43">
        <v>64</v>
      </c>
      <c r="C4" s="44">
        <v>11906.095041000002</v>
      </c>
      <c r="D4" s="45">
        <v>580.31521017127602</v>
      </c>
      <c r="E4" s="44">
        <v>396.86983470000007</v>
      </c>
      <c r="F4" s="44">
        <v>20.5166</v>
      </c>
      <c r="G4" s="46">
        <v>14.649999999999999</v>
      </c>
      <c r="H4" s="45">
        <v>19.343840339042533</v>
      </c>
      <c r="I4" s="43">
        <v>2390</v>
      </c>
      <c r="J4" s="43">
        <v>2680</v>
      </c>
      <c r="K4" s="47">
        <v>0.89179104477611937</v>
      </c>
    </row>
    <row r="5" spans="1:11" x14ac:dyDescent="0.25">
      <c r="A5" s="21" t="s">
        <v>2</v>
      </c>
      <c r="B5" s="43">
        <v>93</v>
      </c>
      <c r="C5" s="44">
        <v>12466.966820999996</v>
      </c>
      <c r="D5" s="45">
        <v>498.34179378739964</v>
      </c>
      <c r="E5" s="44">
        <v>415.56556069999988</v>
      </c>
      <c r="F5" s="44">
        <v>25.016899999999996</v>
      </c>
      <c r="G5" s="46">
        <v>18.758399999999995</v>
      </c>
      <c r="H5" s="45">
        <v>16.611393126246654</v>
      </c>
      <c r="I5" s="43">
        <v>3005</v>
      </c>
      <c r="J5" s="43">
        <v>3945</v>
      </c>
      <c r="K5" s="47">
        <v>0.76172370088719898</v>
      </c>
    </row>
    <row r="6" spans="1:11" x14ac:dyDescent="0.25">
      <c r="A6" s="21" t="s">
        <v>48</v>
      </c>
      <c r="B6" s="43">
        <v>88</v>
      </c>
      <c r="C6" s="44">
        <v>12661.637112</v>
      </c>
      <c r="D6" s="48">
        <v>531.99485351024987</v>
      </c>
      <c r="E6" s="46">
        <v>422.05457039999999</v>
      </c>
      <c r="F6" s="46">
        <v>23.800300000000004</v>
      </c>
      <c r="G6" s="46">
        <v>16.208600000000004</v>
      </c>
      <c r="H6" s="48">
        <v>17.733161783674994</v>
      </c>
      <c r="I6" s="43">
        <v>3108</v>
      </c>
      <c r="J6" s="43">
        <v>3849</v>
      </c>
      <c r="K6" s="47">
        <v>0.80748246297739668</v>
      </c>
    </row>
    <row r="7" spans="1:11" x14ac:dyDescent="0.25">
      <c r="A7" s="21" t="s">
        <v>47</v>
      </c>
      <c r="B7" s="43">
        <v>74</v>
      </c>
      <c r="C7" s="44">
        <v>10573.844309946002</v>
      </c>
      <c r="D7" s="45">
        <v>536.5091538691737</v>
      </c>
      <c r="E7" s="44">
        <v>352.46147699820006</v>
      </c>
      <c r="F7" s="44">
        <v>19.708600000000008</v>
      </c>
      <c r="G7" s="46">
        <v>12.000200000000007</v>
      </c>
      <c r="H7" s="45">
        <v>17.88363846230579</v>
      </c>
      <c r="I7" s="43">
        <v>2588</v>
      </c>
      <c r="J7" s="43">
        <v>3255</v>
      </c>
      <c r="K7" s="47">
        <v>0.795084485407066</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2019-11-22T18:20:20Z</dcterms:modified>
</cp:coreProperties>
</file>